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tabRatio="679"/>
  </bookViews>
  <sheets>
    <sheet name="2011" sheetId="1" r:id="rId1"/>
    <sheet name="Following motions 2011" sheetId="2" r:id="rId2"/>
    <sheet name="2014" sheetId="3" r:id="rId3"/>
    <sheet name="+-" sheetId="4" r:id="rId4"/>
  </sheets>
  <calcPr calcId="145621"/>
</workbook>
</file>

<file path=xl/calcChain.xml><?xml version="1.0" encoding="utf-8"?>
<calcChain xmlns="http://schemas.openxmlformats.org/spreadsheetml/2006/main">
  <c r="S45" i="3" l="1"/>
  <c r="O45" i="3"/>
  <c r="W52" i="1" l="1"/>
  <c r="U52" i="1"/>
  <c r="S52" i="1"/>
  <c r="Y52" i="1" s="1"/>
  <c r="O52" i="1"/>
  <c r="M52" i="1"/>
  <c r="K52" i="1"/>
  <c r="G52" i="1"/>
  <c r="V52" i="1" s="1"/>
  <c r="E52" i="1"/>
  <c r="C52" i="1"/>
  <c r="F52" i="1"/>
  <c r="T52" i="1"/>
  <c r="B52" i="1"/>
  <c r="W51" i="1"/>
  <c r="U51" i="1"/>
  <c r="S51" i="1"/>
  <c r="O51" i="1"/>
  <c r="M51" i="1"/>
  <c r="K51" i="1"/>
  <c r="G51" i="1"/>
  <c r="E51" i="1"/>
  <c r="C51" i="1"/>
  <c r="W46" i="1"/>
  <c r="U46" i="1"/>
  <c r="S46" i="1"/>
  <c r="O46" i="1"/>
  <c r="M46" i="1"/>
  <c r="K46" i="1"/>
  <c r="G46" i="1"/>
  <c r="E46" i="1"/>
  <c r="C46" i="1"/>
  <c r="C45" i="3"/>
  <c r="C45" i="4" s="1"/>
  <c r="C46" i="3"/>
  <c r="D52" i="1" l="1"/>
  <c r="Q52" i="1"/>
  <c r="R52" i="1"/>
  <c r="I52" i="1"/>
  <c r="H52" i="1" s="1"/>
  <c r="J52" i="1"/>
  <c r="AA52" i="1" s="1"/>
  <c r="L52" i="1"/>
  <c r="N52" i="1"/>
  <c r="N51" i="1"/>
  <c r="F51" i="1"/>
  <c r="V51" i="1"/>
  <c r="Q51" i="1"/>
  <c r="C47" i="3"/>
  <c r="C47" i="4" s="1"/>
  <c r="T35" i="3"/>
  <c r="X52" i="1" l="1"/>
  <c r="P52" i="1"/>
  <c r="W45" i="3"/>
  <c r="W45" i="4" s="1"/>
  <c r="G45" i="3"/>
  <c r="G45" i="4" s="1"/>
  <c r="W3" i="4" l="1"/>
  <c r="U3" i="4"/>
  <c r="S3" i="4"/>
  <c r="O3" i="4"/>
  <c r="M3" i="4"/>
  <c r="K3" i="4"/>
  <c r="G3" i="4"/>
  <c r="E3" i="4"/>
  <c r="C3" i="4"/>
  <c r="K2" i="4"/>
  <c r="M2" i="4"/>
  <c r="O2" i="4"/>
  <c r="S2" i="4"/>
  <c r="U2" i="4"/>
  <c r="W2" i="4"/>
  <c r="K4" i="4"/>
  <c r="M4" i="4"/>
  <c r="O4" i="4"/>
  <c r="S4" i="4"/>
  <c r="U4" i="4"/>
  <c r="W4" i="4"/>
  <c r="K5" i="4"/>
  <c r="M5" i="4"/>
  <c r="O5" i="4"/>
  <c r="S5" i="4"/>
  <c r="U5" i="4"/>
  <c r="W5" i="4"/>
  <c r="K6" i="4"/>
  <c r="M6" i="4"/>
  <c r="O6" i="4"/>
  <c r="S6" i="4"/>
  <c r="U6" i="4"/>
  <c r="W6" i="4"/>
  <c r="K7" i="4"/>
  <c r="M7" i="4"/>
  <c r="O7" i="4"/>
  <c r="S7" i="4"/>
  <c r="U7" i="4"/>
  <c r="W7" i="4"/>
  <c r="K8" i="4"/>
  <c r="M8" i="4"/>
  <c r="O8" i="4"/>
  <c r="S8" i="4"/>
  <c r="U8" i="4"/>
  <c r="W8" i="4"/>
  <c r="K9" i="4"/>
  <c r="M9" i="4"/>
  <c r="O9" i="4"/>
  <c r="S9" i="4"/>
  <c r="U9" i="4"/>
  <c r="W9" i="4"/>
  <c r="K10" i="4"/>
  <c r="M10" i="4"/>
  <c r="O10" i="4"/>
  <c r="S10" i="4"/>
  <c r="U10" i="4"/>
  <c r="W10" i="4"/>
  <c r="K11" i="4"/>
  <c r="M11" i="4"/>
  <c r="O11" i="4"/>
  <c r="S11" i="4"/>
  <c r="U11" i="4"/>
  <c r="W11" i="4"/>
  <c r="K12" i="4"/>
  <c r="M12" i="4"/>
  <c r="O12" i="4"/>
  <c r="S12" i="4"/>
  <c r="U12" i="4"/>
  <c r="W12" i="4"/>
  <c r="K13" i="4"/>
  <c r="M13" i="4"/>
  <c r="O13" i="4"/>
  <c r="S13" i="4"/>
  <c r="U13" i="4"/>
  <c r="W13" i="4"/>
  <c r="K14" i="4"/>
  <c r="M14" i="4"/>
  <c r="O14" i="4"/>
  <c r="S14" i="4"/>
  <c r="U14" i="4"/>
  <c r="W14" i="4"/>
  <c r="K15" i="4"/>
  <c r="M15" i="4"/>
  <c r="O15" i="4"/>
  <c r="S15" i="4"/>
  <c r="U15" i="4"/>
  <c r="W15" i="4"/>
  <c r="K16" i="4"/>
  <c r="M16" i="4"/>
  <c r="O16" i="4"/>
  <c r="S16" i="4"/>
  <c r="U16" i="4"/>
  <c r="W16" i="4"/>
  <c r="K17" i="4"/>
  <c r="M17" i="4"/>
  <c r="O17" i="4"/>
  <c r="S17" i="4"/>
  <c r="U17" i="4"/>
  <c r="W17" i="4"/>
  <c r="K18" i="4"/>
  <c r="M18" i="4"/>
  <c r="O18" i="4"/>
  <c r="S18" i="4"/>
  <c r="U18" i="4"/>
  <c r="W18" i="4"/>
  <c r="K19" i="4"/>
  <c r="M19" i="4"/>
  <c r="O19" i="4"/>
  <c r="S19" i="4"/>
  <c r="U19" i="4"/>
  <c r="W19" i="4"/>
  <c r="K20" i="4"/>
  <c r="M20" i="4"/>
  <c r="O20" i="4"/>
  <c r="S20" i="4"/>
  <c r="U20" i="4"/>
  <c r="W20" i="4"/>
  <c r="K21" i="4"/>
  <c r="M21" i="4"/>
  <c r="O21" i="4"/>
  <c r="S21" i="4"/>
  <c r="U21" i="4"/>
  <c r="W21" i="4"/>
  <c r="K22" i="4"/>
  <c r="M22" i="4"/>
  <c r="O22" i="4"/>
  <c r="S22" i="4"/>
  <c r="U22" i="4"/>
  <c r="W22" i="4"/>
  <c r="K23" i="4"/>
  <c r="M23" i="4"/>
  <c r="O23" i="4"/>
  <c r="S23" i="4"/>
  <c r="U23" i="4"/>
  <c r="W23" i="4"/>
  <c r="K24" i="4"/>
  <c r="M24" i="4"/>
  <c r="O24" i="4"/>
  <c r="S24" i="4"/>
  <c r="U24" i="4"/>
  <c r="W24" i="4"/>
  <c r="K25" i="4"/>
  <c r="M25" i="4"/>
  <c r="O25" i="4"/>
  <c r="S25" i="4"/>
  <c r="U25" i="4"/>
  <c r="W25" i="4"/>
  <c r="K26" i="4"/>
  <c r="M26" i="4"/>
  <c r="O26" i="4"/>
  <c r="S26" i="4"/>
  <c r="U26" i="4"/>
  <c r="W26" i="4"/>
  <c r="K27" i="4"/>
  <c r="M27" i="4"/>
  <c r="O27" i="4"/>
  <c r="S27" i="4"/>
  <c r="U27" i="4"/>
  <c r="W27" i="4"/>
  <c r="K28" i="4"/>
  <c r="M28" i="4"/>
  <c r="O28" i="4"/>
  <c r="S28" i="4"/>
  <c r="U28" i="4"/>
  <c r="W28" i="4"/>
  <c r="K29" i="4"/>
  <c r="M29" i="4"/>
  <c r="O29" i="4"/>
  <c r="S29" i="4"/>
  <c r="U29" i="4"/>
  <c r="W29" i="4"/>
  <c r="K30" i="4"/>
  <c r="M30" i="4"/>
  <c r="O30" i="4"/>
  <c r="S30" i="4"/>
  <c r="U30" i="4"/>
  <c r="W30" i="4"/>
  <c r="K31" i="4"/>
  <c r="M31" i="4"/>
  <c r="O31" i="4"/>
  <c r="S31" i="4"/>
  <c r="U31" i="4"/>
  <c r="W31" i="4"/>
  <c r="K32" i="4"/>
  <c r="M32" i="4"/>
  <c r="O32" i="4"/>
  <c r="S32" i="4"/>
  <c r="U32" i="4"/>
  <c r="W32" i="4"/>
  <c r="K33" i="4"/>
  <c r="M33" i="4"/>
  <c r="O33" i="4"/>
  <c r="S33" i="4"/>
  <c r="U33" i="4"/>
  <c r="W33" i="4"/>
  <c r="K34" i="4"/>
  <c r="M34" i="4"/>
  <c r="O34" i="4"/>
  <c r="S34" i="4"/>
  <c r="U34" i="4"/>
  <c r="W34" i="4"/>
  <c r="K35" i="4"/>
  <c r="M35" i="4"/>
  <c r="O35" i="4"/>
  <c r="S35" i="4"/>
  <c r="U35" i="4"/>
  <c r="W35" i="4"/>
  <c r="K36" i="4"/>
  <c r="M36" i="4"/>
  <c r="O36" i="4"/>
  <c r="S36" i="4"/>
  <c r="U36" i="4"/>
  <c r="W36" i="4"/>
  <c r="K37" i="4"/>
  <c r="M37" i="4"/>
  <c r="O37" i="4"/>
  <c r="S37" i="4"/>
  <c r="U37" i="4"/>
  <c r="W37" i="4"/>
  <c r="K38" i="4"/>
  <c r="M38" i="4"/>
  <c r="O38" i="4"/>
  <c r="S38" i="4"/>
  <c r="U38" i="4"/>
  <c r="W38" i="4"/>
  <c r="K39" i="4"/>
  <c r="M39" i="4"/>
  <c r="O39" i="4"/>
  <c r="S39" i="4"/>
  <c r="U39" i="4"/>
  <c r="W39" i="4"/>
  <c r="K40" i="4"/>
  <c r="M40" i="4"/>
  <c r="O40" i="4"/>
  <c r="S40" i="4"/>
  <c r="U40" i="4"/>
  <c r="W40" i="4"/>
  <c r="K41" i="4"/>
  <c r="M41" i="4"/>
  <c r="O41" i="4"/>
  <c r="S41" i="4"/>
  <c r="U41" i="4"/>
  <c r="W41" i="4"/>
  <c r="K42" i="4"/>
  <c r="M42" i="4"/>
  <c r="O42" i="4"/>
  <c r="S42" i="4"/>
  <c r="U42" i="4"/>
  <c r="W42" i="4"/>
  <c r="K43" i="4"/>
  <c r="M43" i="4"/>
  <c r="O43" i="4"/>
  <c r="S43" i="4"/>
  <c r="U43" i="4"/>
  <c r="W43" i="4"/>
  <c r="K44" i="4"/>
  <c r="M44" i="4"/>
  <c r="O44" i="4"/>
  <c r="S44" i="4"/>
  <c r="U44" i="4"/>
  <c r="W44" i="4"/>
  <c r="C2" i="4"/>
  <c r="E2" i="4"/>
  <c r="G2" i="4"/>
  <c r="C4" i="4"/>
  <c r="E4" i="4"/>
  <c r="G4" i="4"/>
  <c r="C5" i="4"/>
  <c r="E5" i="4"/>
  <c r="G5" i="4"/>
  <c r="C6" i="4"/>
  <c r="E6" i="4"/>
  <c r="G6" i="4"/>
  <c r="C7" i="4"/>
  <c r="E7" i="4"/>
  <c r="G7" i="4"/>
  <c r="C8" i="4"/>
  <c r="E8" i="4"/>
  <c r="G8" i="4"/>
  <c r="C9" i="4"/>
  <c r="E9" i="4"/>
  <c r="G9" i="4"/>
  <c r="C10" i="4"/>
  <c r="E10" i="4"/>
  <c r="G10" i="4"/>
  <c r="C11" i="4"/>
  <c r="E11" i="4"/>
  <c r="G11" i="4"/>
  <c r="C12" i="4"/>
  <c r="E12" i="4"/>
  <c r="G12" i="4"/>
  <c r="C13" i="4"/>
  <c r="E13" i="4"/>
  <c r="G13" i="4"/>
  <c r="C14" i="4"/>
  <c r="E14" i="4"/>
  <c r="G14" i="4"/>
  <c r="C15" i="4"/>
  <c r="E15" i="4"/>
  <c r="G15" i="4"/>
  <c r="C16" i="4"/>
  <c r="E16" i="4"/>
  <c r="G16" i="4"/>
  <c r="C17" i="4"/>
  <c r="E17" i="4"/>
  <c r="G17" i="4"/>
  <c r="C18" i="4"/>
  <c r="E18" i="4"/>
  <c r="G18" i="4"/>
  <c r="C19" i="4"/>
  <c r="E19" i="4"/>
  <c r="G19" i="4"/>
  <c r="C20" i="4"/>
  <c r="E20" i="4"/>
  <c r="G20" i="4"/>
  <c r="C21" i="4"/>
  <c r="E21" i="4"/>
  <c r="G21" i="4"/>
  <c r="C22" i="4"/>
  <c r="E22" i="4"/>
  <c r="G22" i="4"/>
  <c r="C23" i="4"/>
  <c r="E23" i="4"/>
  <c r="G23" i="4"/>
  <c r="C24" i="4"/>
  <c r="E24" i="4"/>
  <c r="G24" i="4"/>
  <c r="C25" i="4"/>
  <c r="E25" i="4"/>
  <c r="G25" i="4"/>
  <c r="C26" i="4"/>
  <c r="E26" i="4"/>
  <c r="G26" i="4"/>
  <c r="C27" i="4"/>
  <c r="E27" i="4"/>
  <c r="G27" i="4"/>
  <c r="C28" i="4"/>
  <c r="E28" i="4"/>
  <c r="G28" i="4"/>
  <c r="C29" i="4"/>
  <c r="E29" i="4"/>
  <c r="G29" i="4"/>
  <c r="C30" i="4"/>
  <c r="E30" i="4"/>
  <c r="G30" i="4"/>
  <c r="C31" i="4"/>
  <c r="E31" i="4"/>
  <c r="G31" i="4"/>
  <c r="C32" i="4"/>
  <c r="E32" i="4"/>
  <c r="G32" i="4"/>
  <c r="C33" i="4"/>
  <c r="E33" i="4"/>
  <c r="G33" i="4"/>
  <c r="C34" i="4"/>
  <c r="E34" i="4"/>
  <c r="G34" i="4"/>
  <c r="C35" i="4"/>
  <c r="E35" i="4"/>
  <c r="G35" i="4"/>
  <c r="C36" i="4"/>
  <c r="E36" i="4"/>
  <c r="G36" i="4"/>
  <c r="C37" i="4"/>
  <c r="E37" i="4"/>
  <c r="G37" i="4"/>
  <c r="C38" i="4"/>
  <c r="E38" i="4"/>
  <c r="G38" i="4"/>
  <c r="C39" i="4"/>
  <c r="E39" i="4"/>
  <c r="G39" i="4"/>
  <c r="C40" i="4"/>
  <c r="E40" i="4"/>
  <c r="G40" i="4"/>
  <c r="C41" i="4"/>
  <c r="E41" i="4"/>
  <c r="G41" i="4"/>
  <c r="C42" i="4"/>
  <c r="E42" i="4"/>
  <c r="G42" i="4"/>
  <c r="C43" i="4"/>
  <c r="E43" i="4"/>
  <c r="G43" i="4"/>
  <c r="C44" i="4"/>
  <c r="E44" i="4"/>
  <c r="G44" i="4"/>
  <c r="W46" i="3" l="1"/>
  <c r="W46" i="4" s="1"/>
  <c r="U46" i="3"/>
  <c r="U46" i="4" s="1"/>
  <c r="S46" i="3"/>
  <c r="M46" i="3"/>
  <c r="M46" i="4" s="1"/>
  <c r="O46" i="3"/>
  <c r="O46" i="4" s="1"/>
  <c r="K46" i="3"/>
  <c r="K46" i="4" s="1"/>
  <c r="G46" i="3"/>
  <c r="G46" i="4" s="1"/>
  <c r="E46" i="3"/>
  <c r="E46" i="4" s="1"/>
  <c r="C46" i="4"/>
  <c r="U45" i="3"/>
  <c r="U45" i="4" s="1"/>
  <c r="S45" i="4"/>
  <c r="O45" i="4"/>
  <c r="M45" i="3"/>
  <c r="M45" i="4" s="1"/>
  <c r="K45" i="3"/>
  <c r="K45" i="4" s="1"/>
  <c r="E45" i="3"/>
  <c r="E45" i="4" s="1"/>
  <c r="I35" i="3"/>
  <c r="Q35" i="3"/>
  <c r="Y35" i="3"/>
  <c r="Y34" i="3"/>
  <c r="V34" i="3"/>
  <c r="T34" i="3"/>
  <c r="R34" i="3"/>
  <c r="Q34" i="3"/>
  <c r="N34" i="3"/>
  <c r="L34" i="3"/>
  <c r="J34" i="3"/>
  <c r="I34" i="3"/>
  <c r="F34" i="3"/>
  <c r="D34" i="3"/>
  <c r="B34" i="3"/>
  <c r="Y9" i="3"/>
  <c r="V9" i="3"/>
  <c r="T9" i="3"/>
  <c r="R9" i="3"/>
  <c r="Q9" i="3"/>
  <c r="N9" i="3"/>
  <c r="L9" i="3"/>
  <c r="J9" i="3"/>
  <c r="I9" i="3"/>
  <c r="F9" i="3"/>
  <c r="D9" i="3"/>
  <c r="B9" i="3"/>
  <c r="Y26" i="3"/>
  <c r="V26" i="3"/>
  <c r="T26" i="3"/>
  <c r="R26" i="3"/>
  <c r="Q26" i="3"/>
  <c r="N26" i="3"/>
  <c r="L26" i="3"/>
  <c r="J26" i="3"/>
  <c r="I26" i="3"/>
  <c r="H26" i="3" s="1"/>
  <c r="F26" i="3"/>
  <c r="D26" i="3"/>
  <c r="B26" i="3"/>
  <c r="Y20" i="3"/>
  <c r="V20" i="3"/>
  <c r="T20" i="3"/>
  <c r="R20" i="3"/>
  <c r="Q20" i="3"/>
  <c r="N20" i="3"/>
  <c r="L20" i="3"/>
  <c r="J20" i="3"/>
  <c r="I20" i="3"/>
  <c r="F20" i="3"/>
  <c r="D20" i="3"/>
  <c r="B20" i="3"/>
  <c r="Y31" i="3"/>
  <c r="Y31" i="4" s="1"/>
  <c r="V31" i="3"/>
  <c r="V31" i="4" s="1"/>
  <c r="T31" i="3"/>
  <c r="T31" i="4" s="1"/>
  <c r="R31" i="3"/>
  <c r="R31" i="4" s="1"/>
  <c r="Q31" i="3"/>
  <c r="Q31" i="4" s="1"/>
  <c r="N31" i="3"/>
  <c r="N31" i="4" s="1"/>
  <c r="L31" i="3"/>
  <c r="L31" i="4" s="1"/>
  <c r="J31" i="3"/>
  <c r="J31" i="4" s="1"/>
  <c r="I31" i="3"/>
  <c r="I31" i="4" s="1"/>
  <c r="F31" i="3"/>
  <c r="F31" i="4" s="1"/>
  <c r="D31" i="3"/>
  <c r="D31" i="4" s="1"/>
  <c r="B31" i="3"/>
  <c r="B31" i="4" s="1"/>
  <c r="Y19" i="3"/>
  <c r="V19" i="3"/>
  <c r="T19" i="3"/>
  <c r="R19" i="3"/>
  <c r="Q19" i="3"/>
  <c r="N19" i="3"/>
  <c r="L19" i="3"/>
  <c r="J19" i="3"/>
  <c r="I19" i="3"/>
  <c r="F19" i="3"/>
  <c r="D19" i="3"/>
  <c r="B19" i="3"/>
  <c r="Y24" i="3"/>
  <c r="V24" i="3"/>
  <c r="T24" i="3"/>
  <c r="R24" i="3"/>
  <c r="Q24" i="3"/>
  <c r="N24" i="3"/>
  <c r="L24" i="3"/>
  <c r="J24" i="3"/>
  <c r="I24" i="3"/>
  <c r="F24" i="3"/>
  <c r="D24" i="3"/>
  <c r="B24" i="3"/>
  <c r="Y32" i="3"/>
  <c r="V32" i="3"/>
  <c r="T32" i="3"/>
  <c r="R32" i="3"/>
  <c r="Q32" i="3"/>
  <c r="N32" i="3"/>
  <c r="L32" i="3"/>
  <c r="J32" i="3"/>
  <c r="I32" i="3"/>
  <c r="F32" i="3"/>
  <c r="D32" i="3"/>
  <c r="B32" i="3"/>
  <c r="V35" i="3"/>
  <c r="R35" i="3"/>
  <c r="N35" i="3"/>
  <c r="L35" i="3"/>
  <c r="J35" i="3"/>
  <c r="F35" i="3"/>
  <c r="D35" i="3"/>
  <c r="B35" i="3"/>
  <c r="Y42" i="3"/>
  <c r="V42" i="3"/>
  <c r="T42" i="3"/>
  <c r="R42" i="3"/>
  <c r="Q42" i="3"/>
  <c r="N42" i="3"/>
  <c r="L42" i="3"/>
  <c r="J42" i="3"/>
  <c r="I42" i="3"/>
  <c r="F42" i="3"/>
  <c r="D42" i="3"/>
  <c r="B42" i="3"/>
  <c r="Y17" i="3"/>
  <c r="V17" i="3"/>
  <c r="T17" i="3"/>
  <c r="R17" i="3"/>
  <c r="Q17" i="3"/>
  <c r="N17" i="3"/>
  <c r="L17" i="3"/>
  <c r="J17" i="3"/>
  <c r="I17" i="3"/>
  <c r="F17" i="3"/>
  <c r="D17" i="3"/>
  <c r="B17" i="3"/>
  <c r="Y15" i="3"/>
  <c r="V15" i="3"/>
  <c r="T15" i="3"/>
  <c r="R15" i="3"/>
  <c r="Q15" i="3"/>
  <c r="N15" i="3"/>
  <c r="L15" i="3"/>
  <c r="J15" i="3"/>
  <c r="I15" i="3"/>
  <c r="F15" i="3"/>
  <c r="D15" i="3"/>
  <c r="B15" i="3"/>
  <c r="Y12" i="3"/>
  <c r="V12" i="3"/>
  <c r="T12" i="3"/>
  <c r="R12" i="3"/>
  <c r="Q12" i="3"/>
  <c r="N12" i="3"/>
  <c r="L12" i="3"/>
  <c r="J12" i="3"/>
  <c r="I12" i="3"/>
  <c r="F12" i="3"/>
  <c r="D12" i="3"/>
  <c r="B12" i="3"/>
  <c r="Y33" i="3"/>
  <c r="V33" i="3"/>
  <c r="T33" i="3"/>
  <c r="R33" i="3"/>
  <c r="Q33" i="3"/>
  <c r="N33" i="3"/>
  <c r="L33" i="3"/>
  <c r="J33" i="3"/>
  <c r="I33" i="3"/>
  <c r="F33" i="3"/>
  <c r="D33" i="3"/>
  <c r="B33" i="3"/>
  <c r="Y14" i="3"/>
  <c r="V14" i="3"/>
  <c r="T14" i="3"/>
  <c r="R14" i="3"/>
  <c r="Q14" i="3"/>
  <c r="N14" i="3"/>
  <c r="L14" i="3"/>
  <c r="J14" i="3"/>
  <c r="I14" i="3"/>
  <c r="F14" i="3"/>
  <c r="D14" i="3"/>
  <c r="B14" i="3"/>
  <c r="Y10" i="3"/>
  <c r="V10" i="3"/>
  <c r="T10" i="3"/>
  <c r="R10" i="3"/>
  <c r="Q10" i="3"/>
  <c r="N10" i="3"/>
  <c r="L10" i="3"/>
  <c r="J10" i="3"/>
  <c r="I10" i="3"/>
  <c r="F10" i="3"/>
  <c r="D10" i="3"/>
  <c r="B10" i="3"/>
  <c r="Y13" i="3"/>
  <c r="V13" i="3"/>
  <c r="T13" i="3"/>
  <c r="R13" i="3"/>
  <c r="Q13" i="3"/>
  <c r="N13" i="3"/>
  <c r="L13" i="3"/>
  <c r="J13" i="3"/>
  <c r="I13" i="3"/>
  <c r="H13" i="3" s="1"/>
  <c r="F13" i="3"/>
  <c r="D13" i="3"/>
  <c r="B13" i="3"/>
  <c r="Y43" i="3"/>
  <c r="V43" i="3"/>
  <c r="T43" i="3"/>
  <c r="R43" i="3"/>
  <c r="Q43" i="3"/>
  <c r="N43" i="3"/>
  <c r="L43" i="3"/>
  <c r="J43" i="3"/>
  <c r="I43" i="3"/>
  <c r="F43" i="3"/>
  <c r="D43" i="3"/>
  <c r="B43" i="3"/>
  <c r="Y25" i="3"/>
  <c r="V25" i="3"/>
  <c r="T25" i="3"/>
  <c r="R25" i="3"/>
  <c r="Q25" i="3"/>
  <c r="N25" i="3"/>
  <c r="L25" i="3"/>
  <c r="J25" i="3"/>
  <c r="I25" i="3"/>
  <c r="H25" i="3" s="1"/>
  <c r="F25" i="3"/>
  <c r="D25" i="3"/>
  <c r="B25" i="3"/>
  <c r="Y11" i="3"/>
  <c r="V11" i="3"/>
  <c r="T11" i="3"/>
  <c r="R11" i="3"/>
  <c r="Q11" i="3"/>
  <c r="N11" i="3"/>
  <c r="L11" i="3"/>
  <c r="J11" i="3"/>
  <c r="I11" i="3"/>
  <c r="F11" i="3"/>
  <c r="D11" i="3"/>
  <c r="B11" i="3"/>
  <c r="Y27" i="3"/>
  <c r="V27" i="3"/>
  <c r="T27" i="3"/>
  <c r="R27" i="3"/>
  <c r="Q27" i="3"/>
  <c r="N27" i="3"/>
  <c r="L27" i="3"/>
  <c r="J27" i="3"/>
  <c r="I27" i="3"/>
  <c r="F27" i="3"/>
  <c r="D27" i="3"/>
  <c r="B27" i="3"/>
  <c r="Y36" i="3"/>
  <c r="V36" i="3"/>
  <c r="T36" i="3"/>
  <c r="R36" i="3"/>
  <c r="Q36" i="3"/>
  <c r="N36" i="3"/>
  <c r="L36" i="3"/>
  <c r="J36" i="3"/>
  <c r="I36" i="3"/>
  <c r="F36" i="3"/>
  <c r="D36" i="3"/>
  <c r="B36" i="3"/>
  <c r="Y18" i="3"/>
  <c r="V18" i="3"/>
  <c r="T18" i="3"/>
  <c r="R18" i="3"/>
  <c r="Q18" i="3"/>
  <c r="N18" i="3"/>
  <c r="L18" i="3"/>
  <c r="J18" i="3"/>
  <c r="I18" i="3"/>
  <c r="H18" i="3" s="1"/>
  <c r="F18" i="3"/>
  <c r="D18" i="3"/>
  <c r="B18" i="3"/>
  <c r="Y40" i="3"/>
  <c r="V40" i="3"/>
  <c r="T40" i="3"/>
  <c r="R40" i="3"/>
  <c r="Q40" i="3"/>
  <c r="N40" i="3"/>
  <c r="L40" i="3"/>
  <c r="J40" i="3"/>
  <c r="I40" i="3"/>
  <c r="F40" i="3"/>
  <c r="D40" i="3"/>
  <c r="B40" i="3"/>
  <c r="Y38" i="3"/>
  <c r="V38" i="3"/>
  <c r="T38" i="3"/>
  <c r="R38" i="3"/>
  <c r="Q38" i="3"/>
  <c r="N38" i="3"/>
  <c r="L38" i="3"/>
  <c r="J38" i="3"/>
  <c r="I38" i="3"/>
  <c r="I11" i="4" s="1"/>
  <c r="F38" i="3"/>
  <c r="D38" i="3"/>
  <c r="B38" i="3"/>
  <c r="Y21" i="3"/>
  <c r="V21" i="3"/>
  <c r="T21" i="3"/>
  <c r="R21" i="3"/>
  <c r="Q21" i="3"/>
  <c r="N21" i="3"/>
  <c r="L21" i="3"/>
  <c r="J21" i="3"/>
  <c r="I21" i="3"/>
  <c r="F21" i="3"/>
  <c r="D21" i="3"/>
  <c r="B21" i="3"/>
  <c r="Y4" i="3"/>
  <c r="V4" i="3"/>
  <c r="T4" i="3"/>
  <c r="R4" i="3"/>
  <c r="Q4" i="3"/>
  <c r="N4" i="3"/>
  <c r="L4" i="3"/>
  <c r="J4" i="3"/>
  <c r="I4" i="3"/>
  <c r="F4" i="3"/>
  <c r="D4" i="3"/>
  <c r="B4" i="3"/>
  <c r="Y44" i="3"/>
  <c r="V44" i="3"/>
  <c r="T44" i="3"/>
  <c r="R44" i="3"/>
  <c r="Q44" i="3"/>
  <c r="N44" i="3"/>
  <c r="L44" i="3"/>
  <c r="J44" i="3"/>
  <c r="I44" i="3"/>
  <c r="I26" i="4" s="1"/>
  <c r="F44" i="3"/>
  <c r="D44" i="3"/>
  <c r="B44" i="3"/>
  <c r="Y39" i="3"/>
  <c r="V39" i="3"/>
  <c r="T39" i="3"/>
  <c r="R39" i="3"/>
  <c r="Q39" i="3"/>
  <c r="N39" i="3"/>
  <c r="L39" i="3"/>
  <c r="J39" i="3"/>
  <c r="I39" i="3"/>
  <c r="F39" i="3"/>
  <c r="D39" i="3"/>
  <c r="B39" i="3"/>
  <c r="Y8" i="3"/>
  <c r="V8" i="3"/>
  <c r="T8" i="3"/>
  <c r="T8" i="4" s="1"/>
  <c r="R8" i="3"/>
  <c r="Q8" i="3"/>
  <c r="Q8" i="4" s="1"/>
  <c r="N8" i="3"/>
  <c r="L8" i="3"/>
  <c r="L8" i="4" s="1"/>
  <c r="J8" i="3"/>
  <c r="I8" i="3"/>
  <c r="H8" i="3" s="1"/>
  <c r="F8" i="3"/>
  <c r="D8" i="3"/>
  <c r="D8" i="4" s="1"/>
  <c r="B8" i="3"/>
  <c r="Y41" i="3"/>
  <c r="V41" i="3"/>
  <c r="T41" i="3"/>
  <c r="R41" i="3"/>
  <c r="Q41" i="3"/>
  <c r="N41" i="3"/>
  <c r="L41" i="3"/>
  <c r="J41" i="3"/>
  <c r="I41" i="3"/>
  <c r="F41" i="3"/>
  <c r="D41" i="3"/>
  <c r="B41" i="3"/>
  <c r="Y29" i="3"/>
  <c r="Y29" i="4" s="1"/>
  <c r="V29" i="3"/>
  <c r="V29" i="4" s="1"/>
  <c r="T29" i="3"/>
  <c r="T29" i="4" s="1"/>
  <c r="R29" i="3"/>
  <c r="R29" i="4" s="1"/>
  <c r="Q29" i="3"/>
  <c r="Q29" i="4" s="1"/>
  <c r="N29" i="3"/>
  <c r="N29" i="4" s="1"/>
  <c r="L29" i="3"/>
  <c r="L29" i="4" s="1"/>
  <c r="J29" i="3"/>
  <c r="J29" i="4" s="1"/>
  <c r="I29" i="3"/>
  <c r="F29" i="3"/>
  <c r="F29" i="4" s="1"/>
  <c r="D29" i="3"/>
  <c r="D29" i="4" s="1"/>
  <c r="B29" i="3"/>
  <c r="B29" i="4" s="1"/>
  <c r="Y22" i="3"/>
  <c r="V22" i="3"/>
  <c r="T22" i="3"/>
  <c r="R22" i="3"/>
  <c r="Q22" i="3"/>
  <c r="N22" i="3"/>
  <c r="L22" i="3"/>
  <c r="J22" i="3"/>
  <c r="I22" i="3"/>
  <c r="F22" i="3"/>
  <c r="D22" i="3"/>
  <c r="B22" i="3"/>
  <c r="Y23" i="3"/>
  <c r="Y20" i="4" s="1"/>
  <c r="V23" i="3"/>
  <c r="V20" i="4" s="1"/>
  <c r="T23" i="3"/>
  <c r="T20" i="4" s="1"/>
  <c r="R23" i="3"/>
  <c r="R20" i="4" s="1"/>
  <c r="Q23" i="3"/>
  <c r="Q20" i="4" s="1"/>
  <c r="N23" i="3"/>
  <c r="N20" i="4" s="1"/>
  <c r="L23" i="3"/>
  <c r="L20" i="4" s="1"/>
  <c r="J23" i="3"/>
  <c r="J20" i="4" s="1"/>
  <c r="I23" i="3"/>
  <c r="I20" i="4" s="1"/>
  <c r="F23" i="3"/>
  <c r="F20" i="4" s="1"/>
  <c r="D23" i="3"/>
  <c r="D20" i="4" s="1"/>
  <c r="B23" i="3"/>
  <c r="B20" i="4" s="1"/>
  <c r="Y28" i="3"/>
  <c r="Y28" i="4" s="1"/>
  <c r="V28" i="4"/>
  <c r="T28" i="3"/>
  <c r="T28" i="4" s="1"/>
  <c r="R28" i="3"/>
  <c r="R28" i="4" s="1"/>
  <c r="Q28" i="3"/>
  <c r="Q28" i="4" s="1"/>
  <c r="N28" i="4"/>
  <c r="L28" i="3"/>
  <c r="L28" i="4" s="1"/>
  <c r="J28" i="3"/>
  <c r="J28" i="4" s="1"/>
  <c r="I28" i="3"/>
  <c r="F28" i="4"/>
  <c r="D28" i="3"/>
  <c r="D28" i="4" s="1"/>
  <c r="B28" i="3"/>
  <c r="B28" i="4" s="1"/>
  <c r="Y37" i="3"/>
  <c r="Y37" i="4" s="1"/>
  <c r="V37" i="3"/>
  <c r="V37" i="4" s="1"/>
  <c r="T37" i="3"/>
  <c r="T37" i="4" s="1"/>
  <c r="R37" i="3"/>
  <c r="R37" i="4" s="1"/>
  <c r="Q37" i="3"/>
  <c r="Q37" i="4" s="1"/>
  <c r="N37" i="3"/>
  <c r="N37" i="4" s="1"/>
  <c r="L37" i="3"/>
  <c r="L37" i="4" s="1"/>
  <c r="J37" i="3"/>
  <c r="J37" i="4" s="1"/>
  <c r="I37" i="3"/>
  <c r="F37" i="3"/>
  <c r="F37" i="4" s="1"/>
  <c r="D37" i="3"/>
  <c r="D37" i="4" s="1"/>
  <c r="B37" i="3"/>
  <c r="B37" i="4" s="1"/>
  <c r="Y3" i="3"/>
  <c r="Y19" i="4" s="1"/>
  <c r="V3" i="3"/>
  <c r="V19" i="4" s="1"/>
  <c r="T3" i="3"/>
  <c r="T19" i="4" s="1"/>
  <c r="R3" i="3"/>
  <c r="R19" i="4" s="1"/>
  <c r="Q3" i="3"/>
  <c r="Q19" i="4" s="1"/>
  <c r="N3" i="3"/>
  <c r="N19" i="4" s="1"/>
  <c r="L3" i="3"/>
  <c r="L19" i="4" s="1"/>
  <c r="J3" i="3"/>
  <c r="J19" i="4" s="1"/>
  <c r="I3" i="3"/>
  <c r="I19" i="4" s="1"/>
  <c r="F3" i="3"/>
  <c r="F19" i="4" s="1"/>
  <c r="D3" i="3"/>
  <c r="D19" i="4" s="1"/>
  <c r="B3" i="3"/>
  <c r="B19" i="4" s="1"/>
  <c r="Y6" i="3"/>
  <c r="V6" i="3"/>
  <c r="T6" i="3"/>
  <c r="R6" i="3"/>
  <c r="Q6" i="3"/>
  <c r="N6" i="3"/>
  <c r="L6" i="3"/>
  <c r="J6" i="3"/>
  <c r="I6" i="3"/>
  <c r="H6" i="3" s="1"/>
  <c r="F6" i="3"/>
  <c r="D6" i="3"/>
  <c r="B6" i="3"/>
  <c r="Y30" i="3"/>
  <c r="V30" i="3"/>
  <c r="T30" i="3"/>
  <c r="R30" i="3"/>
  <c r="Q30" i="3"/>
  <c r="N30" i="3"/>
  <c r="L30" i="3"/>
  <c r="J30" i="3"/>
  <c r="I30" i="3"/>
  <c r="F30" i="3"/>
  <c r="D30" i="3"/>
  <c r="B30" i="3"/>
  <c r="Y5" i="3"/>
  <c r="Y15" i="4" s="1"/>
  <c r="V5" i="3"/>
  <c r="V15" i="4" s="1"/>
  <c r="T5" i="3"/>
  <c r="T15" i="4" s="1"/>
  <c r="R5" i="3"/>
  <c r="R15" i="4" s="1"/>
  <c r="Q5" i="3"/>
  <c r="Q15" i="4" s="1"/>
  <c r="N5" i="3"/>
  <c r="N15" i="4" s="1"/>
  <c r="L5" i="3"/>
  <c r="L15" i="4" s="1"/>
  <c r="J5" i="3"/>
  <c r="J15" i="4" s="1"/>
  <c r="I5" i="3"/>
  <c r="F5" i="3"/>
  <c r="F15" i="4" s="1"/>
  <c r="D5" i="3"/>
  <c r="D15" i="4" s="1"/>
  <c r="B5" i="3"/>
  <c r="B15" i="4" s="1"/>
  <c r="Y2" i="3"/>
  <c r="Y9" i="4" s="1"/>
  <c r="V2" i="3"/>
  <c r="V9" i="4" s="1"/>
  <c r="T2" i="3"/>
  <c r="R2" i="3"/>
  <c r="R9" i="4" s="1"/>
  <c r="Q2" i="3"/>
  <c r="N2" i="3"/>
  <c r="N9" i="4" s="1"/>
  <c r="L2" i="3"/>
  <c r="J2" i="3"/>
  <c r="J9" i="4" s="1"/>
  <c r="I2" i="3"/>
  <c r="F2" i="3"/>
  <c r="F9" i="4" s="1"/>
  <c r="D2" i="3"/>
  <c r="B2" i="3"/>
  <c r="B9" i="4" s="1"/>
  <c r="Y7" i="3"/>
  <c r="Y7" i="4" s="1"/>
  <c r="V7" i="3"/>
  <c r="V7" i="4" s="1"/>
  <c r="T7" i="3"/>
  <c r="T7" i="4" s="1"/>
  <c r="R7" i="3"/>
  <c r="R7" i="4" s="1"/>
  <c r="Q7" i="3"/>
  <c r="Q7" i="4" s="1"/>
  <c r="N7" i="3"/>
  <c r="N7" i="4" s="1"/>
  <c r="L7" i="3"/>
  <c r="L7" i="4" s="1"/>
  <c r="J7" i="3"/>
  <c r="J7" i="4" s="1"/>
  <c r="I7" i="3"/>
  <c r="F7" i="3"/>
  <c r="F7" i="4" s="1"/>
  <c r="D7" i="3"/>
  <c r="D7" i="4" s="1"/>
  <c r="B7" i="3"/>
  <c r="B7" i="4" s="1"/>
  <c r="Y16" i="3"/>
  <c r="Y3" i="4" s="1"/>
  <c r="V16" i="3"/>
  <c r="V3" i="4" s="1"/>
  <c r="T16" i="3"/>
  <c r="T3" i="4" s="1"/>
  <c r="R16" i="3"/>
  <c r="R3" i="4" s="1"/>
  <c r="Q16" i="3"/>
  <c r="Q3" i="4" s="1"/>
  <c r="N16" i="3"/>
  <c r="N3" i="4" s="1"/>
  <c r="L16" i="3"/>
  <c r="L3" i="4" s="1"/>
  <c r="J16" i="3"/>
  <c r="J3" i="4" s="1"/>
  <c r="I16" i="3"/>
  <c r="I3" i="4" s="1"/>
  <c r="F16" i="3"/>
  <c r="F3" i="4" s="1"/>
  <c r="D16" i="3"/>
  <c r="D3" i="4" s="1"/>
  <c r="B16" i="3"/>
  <c r="B3" i="4" s="1"/>
  <c r="S46" i="4" l="1"/>
  <c r="S47" i="3"/>
  <c r="S47" i="4" s="1"/>
  <c r="B6" i="4"/>
  <c r="J6" i="4"/>
  <c r="R6" i="4"/>
  <c r="B22" i="4"/>
  <c r="J22" i="4"/>
  <c r="R22" i="4"/>
  <c r="B8" i="4"/>
  <c r="F8" i="4"/>
  <c r="J8" i="4"/>
  <c r="N8" i="4"/>
  <c r="R8" i="4"/>
  <c r="V8" i="4"/>
  <c r="B16" i="4"/>
  <c r="F16" i="4"/>
  <c r="J16" i="4"/>
  <c r="N16" i="4"/>
  <c r="R16" i="4"/>
  <c r="V16" i="4"/>
  <c r="B2" i="4"/>
  <c r="F2" i="4"/>
  <c r="J2" i="4"/>
  <c r="N2" i="4"/>
  <c r="R2" i="4"/>
  <c r="V2" i="4"/>
  <c r="B5" i="4"/>
  <c r="F5" i="4"/>
  <c r="J5" i="4"/>
  <c r="N5" i="4"/>
  <c r="R5" i="4"/>
  <c r="V5" i="4"/>
  <c r="B23" i="4"/>
  <c r="F23" i="4"/>
  <c r="J23" i="4"/>
  <c r="N23" i="4"/>
  <c r="R23" i="4"/>
  <c r="V23" i="4"/>
  <c r="B24" i="4"/>
  <c r="F24" i="4"/>
  <c r="J24" i="4"/>
  <c r="N24" i="4"/>
  <c r="R24" i="4"/>
  <c r="V24" i="4"/>
  <c r="D6" i="4"/>
  <c r="L6" i="4"/>
  <c r="Q6" i="4"/>
  <c r="T6" i="4"/>
  <c r="Y6" i="4"/>
  <c r="D22" i="4"/>
  <c r="L22" i="4"/>
  <c r="Q22" i="4"/>
  <c r="T22" i="4"/>
  <c r="Y22" i="4"/>
  <c r="I8" i="4"/>
  <c r="Y8" i="4"/>
  <c r="D16" i="4"/>
  <c r="L16" i="4"/>
  <c r="Q16" i="4"/>
  <c r="T16" i="4"/>
  <c r="T12" i="4"/>
  <c r="Y16" i="4"/>
  <c r="I2" i="4"/>
  <c r="Y2" i="4"/>
  <c r="D5" i="4"/>
  <c r="L5" i="4"/>
  <c r="Q5" i="4"/>
  <c r="T5" i="4"/>
  <c r="Y5" i="4"/>
  <c r="D23" i="4"/>
  <c r="L23" i="4"/>
  <c r="Q23" i="4"/>
  <c r="T23" i="4"/>
  <c r="Y23" i="4"/>
  <c r="D24" i="4"/>
  <c r="I24" i="4"/>
  <c r="L24" i="4"/>
  <c r="Q24" i="4"/>
  <c r="T24" i="4"/>
  <c r="Y24" i="4"/>
  <c r="B30" i="4"/>
  <c r="B18" i="4"/>
  <c r="J30" i="4"/>
  <c r="J18" i="4"/>
  <c r="R30" i="4"/>
  <c r="R18" i="4"/>
  <c r="H7" i="3"/>
  <c r="H7" i="4" s="1"/>
  <c r="I7" i="4"/>
  <c r="D2" i="4"/>
  <c r="D9" i="4"/>
  <c r="X2" i="3"/>
  <c r="I9" i="4"/>
  <c r="L2" i="4"/>
  <c r="L9" i="4"/>
  <c r="Q2" i="4"/>
  <c r="Q9" i="4"/>
  <c r="T2" i="4"/>
  <c r="T9" i="4"/>
  <c r="H5" i="3"/>
  <c r="I15" i="4"/>
  <c r="D30" i="4"/>
  <c r="D18" i="4"/>
  <c r="I30" i="4"/>
  <c r="I18" i="4"/>
  <c r="L30" i="4"/>
  <c r="L18" i="4"/>
  <c r="Q30" i="4"/>
  <c r="Q18" i="4"/>
  <c r="T30" i="4"/>
  <c r="T18" i="4"/>
  <c r="Y30" i="4"/>
  <c r="Y18" i="4"/>
  <c r="I22" i="4"/>
  <c r="I6" i="4"/>
  <c r="D41" i="4"/>
  <c r="D21" i="4"/>
  <c r="I41" i="4"/>
  <c r="I21" i="4"/>
  <c r="L41" i="4"/>
  <c r="L21" i="4"/>
  <c r="Q41" i="4"/>
  <c r="Q21" i="4"/>
  <c r="T41" i="4"/>
  <c r="T21" i="4"/>
  <c r="Y41" i="4"/>
  <c r="Y21" i="4"/>
  <c r="D39" i="4"/>
  <c r="D14" i="4"/>
  <c r="I39" i="4"/>
  <c r="I14" i="4"/>
  <c r="L39" i="4"/>
  <c r="L14" i="4"/>
  <c r="Q39" i="4"/>
  <c r="Q14" i="4"/>
  <c r="T39" i="4"/>
  <c r="T14" i="4"/>
  <c r="Y39" i="4"/>
  <c r="Y14" i="4"/>
  <c r="D44" i="4"/>
  <c r="D26" i="4"/>
  <c r="L44" i="4"/>
  <c r="L26" i="4"/>
  <c r="Q44" i="4"/>
  <c r="Q26" i="4"/>
  <c r="T44" i="4"/>
  <c r="T26" i="4"/>
  <c r="Y44" i="4"/>
  <c r="Y26" i="4"/>
  <c r="D38" i="4"/>
  <c r="D11" i="4"/>
  <c r="L38" i="4"/>
  <c r="L11" i="4"/>
  <c r="Q38" i="4"/>
  <c r="Q11" i="4"/>
  <c r="T38" i="4"/>
  <c r="T11" i="4"/>
  <c r="Y38" i="4"/>
  <c r="Y11" i="4"/>
  <c r="D40" i="4"/>
  <c r="D17" i="4"/>
  <c r="I40" i="4"/>
  <c r="I17" i="4"/>
  <c r="L40" i="4"/>
  <c r="L17" i="4"/>
  <c r="Q40" i="4"/>
  <c r="Q17" i="4"/>
  <c r="T40" i="4"/>
  <c r="T17" i="4"/>
  <c r="Y40" i="4"/>
  <c r="Y17" i="4"/>
  <c r="D36" i="4"/>
  <c r="D25" i="4"/>
  <c r="I36" i="4"/>
  <c r="I25" i="4"/>
  <c r="L36" i="4"/>
  <c r="L25" i="4"/>
  <c r="Q36" i="4"/>
  <c r="Q25" i="4"/>
  <c r="T36" i="4"/>
  <c r="T25" i="4"/>
  <c r="Y36" i="4"/>
  <c r="Y25" i="4"/>
  <c r="D27" i="4"/>
  <c r="D4" i="4"/>
  <c r="I27" i="4"/>
  <c r="I4" i="4"/>
  <c r="L27" i="4"/>
  <c r="L4" i="4"/>
  <c r="Q27" i="4"/>
  <c r="Q4" i="4"/>
  <c r="T27" i="4"/>
  <c r="T4" i="4"/>
  <c r="Y27" i="4"/>
  <c r="Y4" i="4"/>
  <c r="D43" i="4"/>
  <c r="I43" i="4"/>
  <c r="L43" i="4"/>
  <c r="Q43" i="4"/>
  <c r="T43" i="4"/>
  <c r="Y43" i="4"/>
  <c r="D33" i="4"/>
  <c r="I33" i="4"/>
  <c r="L33" i="4"/>
  <c r="Q33" i="4"/>
  <c r="T33" i="4"/>
  <c r="Y33" i="4"/>
  <c r="H12" i="3"/>
  <c r="I16" i="4"/>
  <c r="H17" i="3"/>
  <c r="H5" i="4" s="1"/>
  <c r="I5" i="4"/>
  <c r="D42" i="4"/>
  <c r="D10" i="4"/>
  <c r="I42" i="4"/>
  <c r="I10" i="4"/>
  <c r="L42" i="4"/>
  <c r="L10" i="4"/>
  <c r="Q42" i="4"/>
  <c r="Q10" i="4"/>
  <c r="T42" i="4"/>
  <c r="T10" i="4"/>
  <c r="Y42" i="4"/>
  <c r="Y10" i="4"/>
  <c r="D35" i="4"/>
  <c r="D12" i="4"/>
  <c r="J35" i="4"/>
  <c r="J12" i="4"/>
  <c r="N35" i="4"/>
  <c r="N12" i="4"/>
  <c r="T35" i="4"/>
  <c r="B32" i="4"/>
  <c r="B13" i="4"/>
  <c r="F32" i="4"/>
  <c r="F13" i="4"/>
  <c r="J32" i="4"/>
  <c r="J13" i="4"/>
  <c r="N32" i="4"/>
  <c r="N13" i="4"/>
  <c r="R32" i="4"/>
  <c r="R13" i="4"/>
  <c r="V32" i="4"/>
  <c r="V13" i="4"/>
  <c r="B34" i="4"/>
  <c r="F34" i="4"/>
  <c r="J34" i="4"/>
  <c r="N34" i="4"/>
  <c r="R34" i="4"/>
  <c r="V34" i="4"/>
  <c r="Y35" i="4"/>
  <c r="Y12" i="4"/>
  <c r="I35" i="4"/>
  <c r="I12" i="4"/>
  <c r="F30" i="4"/>
  <c r="F18" i="4"/>
  <c r="N30" i="4"/>
  <c r="N18" i="4"/>
  <c r="V30" i="4"/>
  <c r="V18" i="4"/>
  <c r="F22" i="4"/>
  <c r="F6" i="4"/>
  <c r="N22" i="4"/>
  <c r="N6" i="4"/>
  <c r="V22" i="4"/>
  <c r="V6" i="4"/>
  <c r="B41" i="4"/>
  <c r="B21" i="4"/>
  <c r="F41" i="4"/>
  <c r="F21" i="4"/>
  <c r="J41" i="4"/>
  <c r="J21" i="4"/>
  <c r="N41" i="4"/>
  <c r="N21" i="4"/>
  <c r="R41" i="4"/>
  <c r="R21" i="4"/>
  <c r="V41" i="4"/>
  <c r="V21" i="4"/>
  <c r="B39" i="4"/>
  <c r="B14" i="4"/>
  <c r="F39" i="4"/>
  <c r="F14" i="4"/>
  <c r="J39" i="4"/>
  <c r="J14" i="4"/>
  <c r="N39" i="4"/>
  <c r="N14" i="4"/>
  <c r="R39" i="4"/>
  <c r="R14" i="4"/>
  <c r="V39" i="4"/>
  <c r="V14" i="4"/>
  <c r="B44" i="4"/>
  <c r="B26" i="4"/>
  <c r="F44" i="4"/>
  <c r="F26" i="4"/>
  <c r="J44" i="4"/>
  <c r="J26" i="4"/>
  <c r="N44" i="4"/>
  <c r="N26" i="4"/>
  <c r="R44" i="4"/>
  <c r="R26" i="4"/>
  <c r="V44" i="4"/>
  <c r="V26" i="4"/>
  <c r="B38" i="4"/>
  <c r="B11" i="4"/>
  <c r="F38" i="4"/>
  <c r="F11" i="4"/>
  <c r="J38" i="4"/>
  <c r="J11" i="4"/>
  <c r="N38" i="4"/>
  <c r="N11" i="4"/>
  <c r="R38" i="4"/>
  <c r="R11" i="4"/>
  <c r="V38" i="4"/>
  <c r="V11" i="4"/>
  <c r="B40" i="4"/>
  <c r="B17" i="4"/>
  <c r="F40" i="4"/>
  <c r="F17" i="4"/>
  <c r="J40" i="4"/>
  <c r="J17" i="4"/>
  <c r="N40" i="4"/>
  <c r="N17" i="4"/>
  <c r="R40" i="4"/>
  <c r="R17" i="4"/>
  <c r="V40" i="4"/>
  <c r="V17" i="4"/>
  <c r="B36" i="4"/>
  <c r="B25" i="4"/>
  <c r="F36" i="4"/>
  <c r="F25" i="4"/>
  <c r="J36" i="4"/>
  <c r="J25" i="4"/>
  <c r="N36" i="4"/>
  <c r="N25" i="4"/>
  <c r="R36" i="4"/>
  <c r="R25" i="4"/>
  <c r="V36" i="4"/>
  <c r="V25" i="4"/>
  <c r="B27" i="4"/>
  <c r="B4" i="4"/>
  <c r="F27" i="4"/>
  <c r="F4" i="4"/>
  <c r="J27" i="4"/>
  <c r="J4" i="4"/>
  <c r="N27" i="4"/>
  <c r="N4" i="4"/>
  <c r="R27" i="4"/>
  <c r="R4" i="4"/>
  <c r="V27" i="4"/>
  <c r="V4" i="4"/>
  <c r="B43" i="4"/>
  <c r="F43" i="4"/>
  <c r="J43" i="4"/>
  <c r="N43" i="4"/>
  <c r="R43" i="4"/>
  <c r="V43" i="4"/>
  <c r="B33" i="4"/>
  <c r="F33" i="4"/>
  <c r="J33" i="4"/>
  <c r="N33" i="4"/>
  <c r="R33" i="4"/>
  <c r="V33" i="4"/>
  <c r="B42" i="4"/>
  <c r="B10" i="4"/>
  <c r="F42" i="4"/>
  <c r="F10" i="4"/>
  <c r="J42" i="4"/>
  <c r="J10" i="4"/>
  <c r="N42" i="4"/>
  <c r="N10" i="4"/>
  <c r="R42" i="4"/>
  <c r="R10" i="4"/>
  <c r="V42" i="4"/>
  <c r="V10" i="4"/>
  <c r="B35" i="4"/>
  <c r="B12" i="4"/>
  <c r="F35" i="4"/>
  <c r="F12" i="4"/>
  <c r="L35" i="4"/>
  <c r="L12" i="4"/>
  <c r="R35" i="4"/>
  <c r="R12" i="4"/>
  <c r="V35" i="4"/>
  <c r="V12" i="4"/>
  <c r="D32" i="4"/>
  <c r="D13" i="4"/>
  <c r="I32" i="4"/>
  <c r="I13" i="4"/>
  <c r="L32" i="4"/>
  <c r="L13" i="4"/>
  <c r="Q32" i="4"/>
  <c r="Q13" i="4"/>
  <c r="T32" i="4"/>
  <c r="T13" i="4"/>
  <c r="Y32" i="4"/>
  <c r="Y13" i="4"/>
  <c r="H24" i="3"/>
  <c r="I23" i="4"/>
  <c r="D34" i="4"/>
  <c r="L34" i="4"/>
  <c r="Q34" i="4"/>
  <c r="T34" i="4"/>
  <c r="Y34" i="4"/>
  <c r="Q35" i="4"/>
  <c r="Q12" i="4"/>
  <c r="H44" i="3"/>
  <c r="I44" i="4"/>
  <c r="H38" i="3"/>
  <c r="I38" i="4"/>
  <c r="H37" i="3"/>
  <c r="I37" i="4"/>
  <c r="H34" i="3"/>
  <c r="H34" i="4" s="1"/>
  <c r="I34" i="4"/>
  <c r="F45" i="3"/>
  <c r="F45" i="4" s="1"/>
  <c r="H29" i="3"/>
  <c r="I29" i="4"/>
  <c r="E47" i="3"/>
  <c r="E47" i="4" s="1"/>
  <c r="H28" i="3"/>
  <c r="H28" i="4" s="1"/>
  <c r="I28" i="4"/>
  <c r="H23" i="3"/>
  <c r="G47" i="3"/>
  <c r="G47" i="4" s="1"/>
  <c r="H14" i="3"/>
  <c r="H3" i="3"/>
  <c r="H16" i="3"/>
  <c r="P35" i="3"/>
  <c r="H35" i="3"/>
  <c r="X35" i="3"/>
  <c r="H21" i="3"/>
  <c r="Y46" i="3"/>
  <c r="Y46" i="4" s="1"/>
  <c r="V46" i="3"/>
  <c r="V46" i="4" s="1"/>
  <c r="L46" i="3"/>
  <c r="L46" i="4" s="1"/>
  <c r="Q46" i="3"/>
  <c r="Q46" i="4" s="1"/>
  <c r="D45" i="3"/>
  <c r="D45" i="4" s="1"/>
  <c r="H31" i="3"/>
  <c r="H31" i="4" s="1"/>
  <c r="H30" i="3"/>
  <c r="B45" i="3"/>
  <c r="B45" i="4" s="1"/>
  <c r="I46" i="3"/>
  <c r="I46" i="4" s="1"/>
  <c r="F46" i="3"/>
  <c r="F46" i="4" s="1"/>
  <c r="N46" i="3"/>
  <c r="N46" i="4" s="1"/>
  <c r="AA5" i="3"/>
  <c r="AA37" i="3"/>
  <c r="AA16" i="3"/>
  <c r="AA7" i="3"/>
  <c r="AA2" i="3"/>
  <c r="AA6" i="3"/>
  <c r="AA22" i="3"/>
  <c r="AA41" i="3"/>
  <c r="AA39" i="3"/>
  <c r="AA4" i="3"/>
  <c r="AA38" i="3"/>
  <c r="AA40" i="3"/>
  <c r="AA36" i="3"/>
  <c r="AA11" i="3"/>
  <c r="AA43" i="3"/>
  <c r="AA10" i="3"/>
  <c r="AA33" i="3"/>
  <c r="AA15" i="3"/>
  <c r="AA42" i="3"/>
  <c r="AA35" i="3"/>
  <c r="AA9" i="3"/>
  <c r="AA34" i="3"/>
  <c r="D46" i="3"/>
  <c r="D46" i="4" s="1"/>
  <c r="T46" i="3"/>
  <c r="T46" i="4" s="1"/>
  <c r="AA19" i="3"/>
  <c r="AA31" i="3"/>
  <c r="X7" i="3"/>
  <c r="X7" i="4" s="1"/>
  <c r="P2" i="3"/>
  <c r="P30" i="3"/>
  <c r="P3" i="3"/>
  <c r="P24" i="3"/>
  <c r="P19" i="3"/>
  <c r="P26" i="3"/>
  <c r="P9" i="3"/>
  <c r="J46" i="3"/>
  <c r="J46" i="4" s="1"/>
  <c r="R46" i="3"/>
  <c r="R46" i="4" s="1"/>
  <c r="X16" i="3"/>
  <c r="P28" i="3"/>
  <c r="P5" i="3"/>
  <c r="AA30" i="3"/>
  <c r="P6" i="3"/>
  <c r="AA3" i="3"/>
  <c r="P37" i="3"/>
  <c r="P37" i="4" s="1"/>
  <c r="AA28" i="3"/>
  <c r="P23" i="3"/>
  <c r="X22" i="3"/>
  <c r="X41" i="3"/>
  <c r="X39" i="3"/>
  <c r="X4" i="3"/>
  <c r="X40" i="3"/>
  <c r="X36" i="3"/>
  <c r="X11" i="3"/>
  <c r="X43" i="3"/>
  <c r="X10" i="3"/>
  <c r="X33" i="3"/>
  <c r="X33" i="4" s="1"/>
  <c r="X15" i="3"/>
  <c r="X42" i="3"/>
  <c r="P32" i="3"/>
  <c r="AA32" i="3"/>
  <c r="AA24" i="3"/>
  <c r="P31" i="3"/>
  <c r="P31" i="4" s="1"/>
  <c r="P20" i="3"/>
  <c r="AA20" i="3"/>
  <c r="AA26" i="3"/>
  <c r="P34" i="3"/>
  <c r="P34" i="4" s="1"/>
  <c r="B46" i="3"/>
  <c r="B46" i="4" s="1"/>
  <c r="P16" i="3"/>
  <c r="P7" i="3"/>
  <c r="P7" i="4" s="1"/>
  <c r="H2" i="3"/>
  <c r="X5" i="3"/>
  <c r="X15" i="4" s="1"/>
  <c r="X30" i="3"/>
  <c r="X6" i="3"/>
  <c r="X3" i="3"/>
  <c r="X37" i="3"/>
  <c r="X28" i="3"/>
  <c r="X23" i="3"/>
  <c r="P29" i="3"/>
  <c r="P29" i="4" s="1"/>
  <c r="P8" i="3"/>
  <c r="P44" i="3"/>
  <c r="P21" i="3"/>
  <c r="P18" i="3"/>
  <c r="AA23" i="3"/>
  <c r="H22" i="3"/>
  <c r="P22" i="3"/>
  <c r="AA29" i="3"/>
  <c r="X29" i="3"/>
  <c r="H41" i="3"/>
  <c r="P41" i="3"/>
  <c r="AA8" i="3"/>
  <c r="X8" i="3"/>
  <c r="X8" i="4" s="1"/>
  <c r="H39" i="3"/>
  <c r="P39" i="3"/>
  <c r="AA44" i="3"/>
  <c r="X44" i="3"/>
  <c r="H4" i="3"/>
  <c r="P4" i="3"/>
  <c r="AA21" i="3"/>
  <c r="X21" i="3"/>
  <c r="P38" i="3"/>
  <c r="H27" i="3"/>
  <c r="P27" i="3"/>
  <c r="P25" i="3"/>
  <c r="P13" i="3"/>
  <c r="P14" i="3"/>
  <c r="P12" i="3"/>
  <c r="P16" i="4" s="1"/>
  <c r="P17" i="3"/>
  <c r="P5" i="4" s="1"/>
  <c r="X32" i="3"/>
  <c r="X19" i="3"/>
  <c r="X20" i="3"/>
  <c r="X9" i="3"/>
  <c r="J45" i="3"/>
  <c r="J45" i="4" s="1"/>
  <c r="N45" i="3"/>
  <c r="N45" i="4" s="1"/>
  <c r="R45" i="3"/>
  <c r="R45" i="4" s="1"/>
  <c r="V45" i="3"/>
  <c r="V45" i="4" s="1"/>
  <c r="K47" i="3"/>
  <c r="K47" i="4" s="1"/>
  <c r="O47" i="3"/>
  <c r="O47" i="4" s="1"/>
  <c r="W47" i="3"/>
  <c r="W47" i="4" s="1"/>
  <c r="X38" i="3"/>
  <c r="H40" i="3"/>
  <c r="P40" i="3"/>
  <c r="AA18" i="3"/>
  <c r="X18" i="3"/>
  <c r="H36" i="3"/>
  <c r="P36" i="3"/>
  <c r="AA27" i="3"/>
  <c r="X27" i="3"/>
  <c r="H11" i="3"/>
  <c r="H8" i="4" s="1"/>
  <c r="P11" i="3"/>
  <c r="AA25" i="3"/>
  <c r="X25" i="3"/>
  <c r="H43" i="3"/>
  <c r="H43" i="4" s="1"/>
  <c r="P43" i="3"/>
  <c r="AA13" i="3"/>
  <c r="X13" i="3"/>
  <c r="H10" i="3"/>
  <c r="P10" i="3"/>
  <c r="AA14" i="3"/>
  <c r="X14" i="3"/>
  <c r="H33" i="3"/>
  <c r="H33" i="4" s="1"/>
  <c r="P33" i="3"/>
  <c r="P33" i="4" s="1"/>
  <c r="AA12" i="3"/>
  <c r="X12" i="3"/>
  <c r="X16" i="4" s="1"/>
  <c r="H15" i="3"/>
  <c r="P15" i="3"/>
  <c r="AA17" i="3"/>
  <c r="X17" i="3"/>
  <c r="H42" i="3"/>
  <c r="P42" i="3"/>
  <c r="H32" i="3"/>
  <c r="X24" i="3"/>
  <c r="H19" i="3"/>
  <c r="X31" i="3"/>
  <c r="H20" i="3"/>
  <c r="X26" i="3"/>
  <c r="H9" i="3"/>
  <c r="X34" i="3"/>
  <c r="X34" i="4" s="1"/>
  <c r="I45" i="3"/>
  <c r="I45" i="4" s="1"/>
  <c r="L45" i="3"/>
  <c r="L45" i="4" s="1"/>
  <c r="Q45" i="3"/>
  <c r="Q45" i="4" s="1"/>
  <c r="T45" i="3"/>
  <c r="T45" i="4" s="1"/>
  <c r="Y45" i="3"/>
  <c r="Y45" i="4" s="1"/>
  <c r="M47" i="3"/>
  <c r="M47" i="4" s="1"/>
  <c r="U47" i="3"/>
  <c r="U47" i="4" s="1"/>
  <c r="E47" i="1"/>
  <c r="P43" i="4" l="1"/>
  <c r="H24" i="4"/>
  <c r="X23" i="4"/>
  <c r="X5" i="4"/>
  <c r="P3" i="4"/>
  <c r="H3" i="4"/>
  <c r="X43" i="4"/>
  <c r="X24" i="4"/>
  <c r="X20" i="4"/>
  <c r="P24" i="4"/>
  <c r="P19" i="4"/>
  <c r="H19" i="4"/>
  <c r="H23" i="4"/>
  <c r="X19" i="4"/>
  <c r="P20" i="4"/>
  <c r="P15" i="4"/>
  <c r="X3" i="4"/>
  <c r="P23" i="4"/>
  <c r="H20" i="4"/>
  <c r="H16" i="4"/>
  <c r="H15" i="4"/>
  <c r="X31" i="4"/>
  <c r="P42" i="4"/>
  <c r="P10" i="4"/>
  <c r="X27" i="4"/>
  <c r="X4" i="4"/>
  <c r="P36" i="4"/>
  <c r="P25" i="4"/>
  <c r="P40" i="4"/>
  <c r="P17" i="4"/>
  <c r="X38" i="4"/>
  <c r="X11" i="4"/>
  <c r="P27" i="4"/>
  <c r="P4" i="4"/>
  <c r="H35" i="4"/>
  <c r="H12" i="4"/>
  <c r="H37" i="4"/>
  <c r="H38" i="4"/>
  <c r="H11" i="4"/>
  <c r="H44" i="4"/>
  <c r="H26" i="4"/>
  <c r="X32" i="4"/>
  <c r="X13" i="4"/>
  <c r="P38" i="4"/>
  <c r="P11" i="4"/>
  <c r="H39" i="4"/>
  <c r="H14" i="4"/>
  <c r="H41" i="4"/>
  <c r="H21" i="4"/>
  <c r="H22" i="4"/>
  <c r="H6" i="4"/>
  <c r="P44" i="4"/>
  <c r="P26" i="4"/>
  <c r="X28" i="4"/>
  <c r="X30" i="4"/>
  <c r="X18" i="4"/>
  <c r="H2" i="4"/>
  <c r="H9" i="4"/>
  <c r="X42" i="4"/>
  <c r="X10" i="4"/>
  <c r="X36" i="4"/>
  <c r="X25" i="4"/>
  <c r="X41" i="4"/>
  <c r="X21" i="4"/>
  <c r="P30" i="4"/>
  <c r="P18" i="4"/>
  <c r="H32" i="4"/>
  <c r="H13" i="4"/>
  <c r="H42" i="4"/>
  <c r="H10" i="4"/>
  <c r="H36" i="4"/>
  <c r="H25" i="4"/>
  <c r="H40" i="4"/>
  <c r="H17" i="4"/>
  <c r="H27" i="4"/>
  <c r="H4" i="4"/>
  <c r="X44" i="4"/>
  <c r="X26" i="4"/>
  <c r="P39" i="4"/>
  <c r="P14" i="4"/>
  <c r="P41" i="4"/>
  <c r="P21" i="4"/>
  <c r="X29" i="4"/>
  <c r="P22" i="4"/>
  <c r="P6" i="4"/>
  <c r="P8" i="4"/>
  <c r="X37" i="4"/>
  <c r="P32" i="4"/>
  <c r="P13" i="4"/>
  <c r="X40" i="4"/>
  <c r="X17" i="4"/>
  <c r="X39" i="4"/>
  <c r="X14" i="4"/>
  <c r="X22" i="4"/>
  <c r="X6" i="4"/>
  <c r="P28" i="4"/>
  <c r="P2" i="4"/>
  <c r="P9" i="4"/>
  <c r="H30" i="4"/>
  <c r="H18" i="4"/>
  <c r="X35" i="4"/>
  <c r="X12" i="4"/>
  <c r="P35" i="4"/>
  <c r="P12" i="4"/>
  <c r="H29" i="4"/>
  <c r="X2" i="4"/>
  <c r="X9" i="4"/>
  <c r="V47" i="3"/>
  <c r="V47" i="4" s="1"/>
  <c r="P46" i="3"/>
  <c r="P46" i="4" s="1"/>
  <c r="X46" i="3"/>
  <c r="X46" i="4" s="1"/>
  <c r="H46" i="3"/>
  <c r="H46" i="4" s="1"/>
  <c r="L47" i="3"/>
  <c r="L47" i="4" s="1"/>
  <c r="AA46" i="3"/>
  <c r="X45" i="3"/>
  <c r="X45" i="4" s="1"/>
  <c r="AA45" i="3"/>
  <c r="P45" i="3"/>
  <c r="P45" i="4" s="1"/>
  <c r="T47" i="3"/>
  <c r="T47" i="4" s="1"/>
  <c r="D47" i="3"/>
  <c r="D47" i="4" s="1"/>
  <c r="N47" i="3"/>
  <c r="N47" i="4" s="1"/>
  <c r="F47" i="3"/>
  <c r="F47" i="4" s="1"/>
  <c r="H45" i="3"/>
  <c r="H45" i="4" s="1"/>
  <c r="R47" i="3"/>
  <c r="R47" i="4" s="1"/>
  <c r="Y47" i="3"/>
  <c r="Y47" i="4" s="1"/>
  <c r="J47" i="3"/>
  <c r="J47" i="4" s="1"/>
  <c r="Q47" i="3"/>
  <c r="Q47" i="4" s="1"/>
  <c r="B47" i="3"/>
  <c r="B47" i="4" s="1"/>
  <c r="I47" i="3"/>
  <c r="I36" i="1"/>
  <c r="I41" i="1"/>
  <c r="Y48" i="3" l="1"/>
  <c r="I47" i="4"/>
  <c r="AA47" i="3"/>
  <c r="H47" i="3"/>
  <c r="H47" i="4" s="1"/>
  <c r="P47" i="3"/>
  <c r="P47" i="4" s="1"/>
  <c r="X47" i="3"/>
  <c r="X47" i="4" s="1"/>
  <c r="T50" i="1"/>
  <c r="Y50" i="1"/>
  <c r="V50" i="1"/>
  <c r="R50" i="1"/>
  <c r="Q50" i="1"/>
  <c r="N50" i="1"/>
  <c r="L50" i="1"/>
  <c r="J50" i="1"/>
  <c r="I50" i="1"/>
  <c r="F50" i="1"/>
  <c r="D50" i="1"/>
  <c r="B50" i="1"/>
  <c r="H50" i="1" l="1"/>
  <c r="AA50" i="1"/>
  <c r="X50" i="1"/>
  <c r="P50" i="1"/>
  <c r="I35" i="1" l="1"/>
  <c r="C47" i="1" l="1"/>
  <c r="G47" i="1"/>
  <c r="K47" i="1"/>
  <c r="M47" i="1"/>
  <c r="O47" i="1"/>
  <c r="S47" i="1"/>
  <c r="U47" i="1"/>
  <c r="W47" i="1"/>
  <c r="Q47" i="1" l="1"/>
  <c r="Y47" i="1"/>
  <c r="B35" i="1" l="1"/>
  <c r="B24" i="1" l="1"/>
  <c r="I2" i="1" l="1"/>
  <c r="Q2" i="1"/>
  <c r="Y2" i="1"/>
  <c r="I3" i="1"/>
  <c r="I4" i="1"/>
  <c r="I5" i="1"/>
  <c r="I6" i="1"/>
  <c r="I7" i="1"/>
  <c r="I8" i="1"/>
  <c r="I10" i="1"/>
  <c r="I9" i="1"/>
  <c r="I11" i="1"/>
  <c r="I12" i="1"/>
  <c r="I13" i="1"/>
  <c r="I14" i="1"/>
  <c r="I15" i="1"/>
  <c r="I16" i="1"/>
  <c r="I17" i="1"/>
  <c r="I18" i="1"/>
  <c r="I20" i="1"/>
  <c r="I19" i="1"/>
  <c r="I23" i="1"/>
  <c r="I22" i="1"/>
  <c r="I21" i="1"/>
  <c r="I26" i="1"/>
  <c r="I24" i="1"/>
  <c r="I25" i="1"/>
  <c r="I27" i="1"/>
  <c r="I28" i="1"/>
  <c r="I29" i="1"/>
  <c r="I30" i="1"/>
  <c r="I31" i="1"/>
  <c r="I32" i="1"/>
  <c r="I33" i="1"/>
  <c r="I34" i="1"/>
  <c r="I38" i="1"/>
  <c r="I39" i="1"/>
  <c r="I40" i="1"/>
  <c r="I42" i="1"/>
  <c r="I43" i="1"/>
  <c r="I44" i="1"/>
  <c r="I45" i="1"/>
  <c r="Q3" i="1"/>
  <c r="Q4" i="1"/>
  <c r="Q5" i="1"/>
  <c r="Q6" i="1"/>
  <c r="Q7" i="1"/>
  <c r="Q8" i="1"/>
  <c r="Q10" i="1"/>
  <c r="Q9" i="1"/>
  <c r="Q11" i="1"/>
  <c r="Q12" i="1"/>
  <c r="Q13" i="1"/>
  <c r="Q14" i="1"/>
  <c r="Q15" i="1"/>
  <c r="Q16" i="1"/>
  <c r="Q17" i="1"/>
  <c r="Q18" i="1"/>
  <c r="Q20" i="1"/>
  <c r="Q19" i="1"/>
  <c r="Q23" i="1"/>
  <c r="Q22" i="1"/>
  <c r="Q21" i="1"/>
  <c r="Q26" i="1"/>
  <c r="Q24" i="1"/>
  <c r="Q25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42" i="1"/>
  <c r="Q43" i="1"/>
  <c r="Q44" i="1"/>
  <c r="Q45" i="1"/>
  <c r="Y3" i="1"/>
  <c r="Y4" i="1"/>
  <c r="Y5" i="1"/>
  <c r="Y6" i="1"/>
  <c r="Y7" i="1"/>
  <c r="Y8" i="1"/>
  <c r="Y10" i="1"/>
  <c r="Y9" i="1"/>
  <c r="Y11" i="1"/>
  <c r="Y12" i="1"/>
  <c r="Y13" i="1"/>
  <c r="Y14" i="1"/>
  <c r="Y15" i="1"/>
  <c r="Y16" i="1"/>
  <c r="Y17" i="1"/>
  <c r="Y18" i="1"/>
  <c r="Y20" i="1"/>
  <c r="Y19" i="1"/>
  <c r="Y23" i="1"/>
  <c r="Y22" i="1"/>
  <c r="Y21" i="1"/>
  <c r="Y26" i="1"/>
  <c r="Y24" i="1"/>
  <c r="Y25" i="1"/>
  <c r="Y27" i="1"/>
  <c r="Y28" i="1"/>
  <c r="Y29" i="1"/>
  <c r="Y30" i="1"/>
  <c r="Y31" i="1"/>
  <c r="Y32" i="1"/>
  <c r="Y33" i="1"/>
  <c r="Y34" i="1"/>
  <c r="Y35" i="1"/>
  <c r="Y36" i="1"/>
  <c r="Y38" i="1"/>
  <c r="Y39" i="1"/>
  <c r="Y40" i="1"/>
  <c r="Y41" i="1"/>
  <c r="Y42" i="1"/>
  <c r="Y43" i="1"/>
  <c r="Y44" i="1"/>
  <c r="Y45" i="1"/>
  <c r="H41" i="1" l="1"/>
  <c r="P35" i="1"/>
  <c r="H2" i="1"/>
  <c r="B21" i="1"/>
  <c r="B23" i="1"/>
  <c r="T20" i="1" l="1"/>
  <c r="T14" i="1" l="1"/>
  <c r="B14" i="1"/>
  <c r="B17" i="1" l="1"/>
  <c r="D17" i="1"/>
  <c r="F17" i="1"/>
  <c r="J17" i="1"/>
  <c r="L17" i="1"/>
  <c r="N17" i="1"/>
  <c r="R17" i="1"/>
  <c r="T17" i="1"/>
  <c r="V17" i="1"/>
  <c r="X17" i="1"/>
  <c r="AA17" i="1" l="1"/>
  <c r="P17" i="1"/>
  <c r="H17" i="1"/>
  <c r="B47" i="1"/>
  <c r="X29" i="1"/>
  <c r="X37" i="1"/>
  <c r="P4" i="1"/>
  <c r="P9" i="1"/>
  <c r="P12" i="1"/>
  <c r="P15" i="1"/>
  <c r="P24" i="1"/>
  <c r="P27" i="1"/>
  <c r="P29" i="1"/>
  <c r="P31" i="1"/>
  <c r="P33" i="1"/>
  <c r="P37" i="1"/>
  <c r="P39" i="1"/>
  <c r="P41" i="1"/>
  <c r="P43" i="1"/>
  <c r="P45" i="1"/>
  <c r="P5" i="1"/>
  <c r="P13" i="1"/>
  <c r="P18" i="1"/>
  <c r="P19" i="1"/>
  <c r="P22" i="1"/>
  <c r="P26" i="1"/>
  <c r="P25" i="1"/>
  <c r="P30" i="1"/>
  <c r="P32" i="1"/>
  <c r="P34" i="1"/>
  <c r="P38" i="1"/>
  <c r="P40" i="1"/>
  <c r="P42" i="1"/>
  <c r="P44" i="1"/>
  <c r="B3" i="1"/>
  <c r="D3" i="1"/>
  <c r="F3" i="1"/>
  <c r="J3" i="1"/>
  <c r="L3" i="1"/>
  <c r="N3" i="1"/>
  <c r="R3" i="1"/>
  <c r="T3" i="1"/>
  <c r="V3" i="1"/>
  <c r="X3" i="1"/>
  <c r="B4" i="1"/>
  <c r="D4" i="1"/>
  <c r="F4" i="1"/>
  <c r="J4" i="1"/>
  <c r="L4" i="1"/>
  <c r="N4" i="1"/>
  <c r="R4" i="1"/>
  <c r="T4" i="1"/>
  <c r="V4" i="1"/>
  <c r="B5" i="1"/>
  <c r="D5" i="1"/>
  <c r="F5" i="1"/>
  <c r="J5" i="1"/>
  <c r="L5" i="1"/>
  <c r="N5" i="1"/>
  <c r="R5" i="1"/>
  <c r="T5" i="1"/>
  <c r="V5" i="1"/>
  <c r="B6" i="1"/>
  <c r="D6" i="1"/>
  <c r="F6" i="1"/>
  <c r="J6" i="1"/>
  <c r="L6" i="1"/>
  <c r="N6" i="1"/>
  <c r="R6" i="1"/>
  <c r="T6" i="1"/>
  <c r="V6" i="1"/>
  <c r="B7" i="1"/>
  <c r="D7" i="1"/>
  <c r="F7" i="1"/>
  <c r="J7" i="1"/>
  <c r="L7" i="1"/>
  <c r="N7" i="1"/>
  <c r="R7" i="1"/>
  <c r="T7" i="1"/>
  <c r="V7" i="1"/>
  <c r="B8" i="1"/>
  <c r="D8" i="1"/>
  <c r="F8" i="1"/>
  <c r="J8" i="1"/>
  <c r="L8" i="1"/>
  <c r="N8" i="1"/>
  <c r="R8" i="1"/>
  <c r="T8" i="1"/>
  <c r="V8" i="1"/>
  <c r="B10" i="1"/>
  <c r="D10" i="1"/>
  <c r="F10" i="1"/>
  <c r="J10" i="1"/>
  <c r="L10" i="1"/>
  <c r="N10" i="1"/>
  <c r="R10" i="1"/>
  <c r="T10" i="1"/>
  <c r="V10" i="1"/>
  <c r="P10" i="1"/>
  <c r="B9" i="1"/>
  <c r="D9" i="1"/>
  <c r="F9" i="1"/>
  <c r="J9" i="1"/>
  <c r="L9" i="1"/>
  <c r="N9" i="1"/>
  <c r="R9" i="1"/>
  <c r="T9" i="1"/>
  <c r="V9" i="1"/>
  <c r="B11" i="1"/>
  <c r="D11" i="1"/>
  <c r="F11" i="1"/>
  <c r="J11" i="1"/>
  <c r="L11" i="1"/>
  <c r="N11" i="1"/>
  <c r="R11" i="1"/>
  <c r="T11" i="1"/>
  <c r="V11" i="1"/>
  <c r="P11" i="1"/>
  <c r="B12" i="1"/>
  <c r="D12" i="1"/>
  <c r="F12" i="1"/>
  <c r="J12" i="1"/>
  <c r="L12" i="1"/>
  <c r="N12" i="1"/>
  <c r="R12" i="1"/>
  <c r="T12" i="1"/>
  <c r="V12" i="1"/>
  <c r="B13" i="1"/>
  <c r="D13" i="1"/>
  <c r="F13" i="1"/>
  <c r="J13" i="1"/>
  <c r="L13" i="1"/>
  <c r="N13" i="1"/>
  <c r="R13" i="1"/>
  <c r="T13" i="1"/>
  <c r="V13" i="1"/>
  <c r="B16" i="1"/>
  <c r="D16" i="1"/>
  <c r="F16" i="1"/>
  <c r="J16" i="1"/>
  <c r="L16" i="1"/>
  <c r="N16" i="1"/>
  <c r="R16" i="1"/>
  <c r="T16" i="1"/>
  <c r="V16" i="1"/>
  <c r="D14" i="1"/>
  <c r="F14" i="1"/>
  <c r="J14" i="1"/>
  <c r="L14" i="1"/>
  <c r="N14" i="1"/>
  <c r="R14" i="1"/>
  <c r="V14" i="1"/>
  <c r="B15" i="1"/>
  <c r="D15" i="1"/>
  <c r="F15" i="1"/>
  <c r="J15" i="1"/>
  <c r="L15" i="1"/>
  <c r="N15" i="1"/>
  <c r="R15" i="1"/>
  <c r="T15" i="1"/>
  <c r="V15" i="1"/>
  <c r="B18" i="1"/>
  <c r="D18" i="1"/>
  <c r="F18" i="1"/>
  <c r="J18" i="1"/>
  <c r="L18" i="1"/>
  <c r="N18" i="1"/>
  <c r="R18" i="1"/>
  <c r="T18" i="1"/>
  <c r="V18" i="1"/>
  <c r="B20" i="1"/>
  <c r="D20" i="1"/>
  <c r="F20" i="1"/>
  <c r="J20" i="1"/>
  <c r="L20" i="1"/>
  <c r="N20" i="1"/>
  <c r="R20" i="1"/>
  <c r="V20" i="1"/>
  <c r="B19" i="1"/>
  <c r="D19" i="1"/>
  <c r="F19" i="1"/>
  <c r="J19" i="1"/>
  <c r="L19" i="1"/>
  <c r="N19" i="1"/>
  <c r="R19" i="1"/>
  <c r="T19" i="1"/>
  <c r="V19" i="1"/>
  <c r="D23" i="1"/>
  <c r="F23" i="1"/>
  <c r="J23" i="1"/>
  <c r="L23" i="1"/>
  <c r="N23" i="1"/>
  <c r="R23" i="1"/>
  <c r="T23" i="1"/>
  <c r="V23" i="1"/>
  <c r="B22" i="1"/>
  <c r="D22" i="1"/>
  <c r="F22" i="1"/>
  <c r="J22" i="1"/>
  <c r="L22" i="1"/>
  <c r="N22" i="1"/>
  <c r="R22" i="1"/>
  <c r="T22" i="1"/>
  <c r="V22" i="1"/>
  <c r="D21" i="1"/>
  <c r="F21" i="1"/>
  <c r="J21" i="1"/>
  <c r="L21" i="1"/>
  <c r="N21" i="1"/>
  <c r="R21" i="1"/>
  <c r="T21" i="1"/>
  <c r="V21" i="1"/>
  <c r="B26" i="1"/>
  <c r="D26" i="1"/>
  <c r="F26" i="1"/>
  <c r="J26" i="1"/>
  <c r="L26" i="1"/>
  <c r="N26" i="1"/>
  <c r="R26" i="1"/>
  <c r="T26" i="1"/>
  <c r="V26" i="1"/>
  <c r="D24" i="1"/>
  <c r="F24" i="1"/>
  <c r="J24" i="1"/>
  <c r="L24" i="1"/>
  <c r="N24" i="1"/>
  <c r="R24" i="1"/>
  <c r="T24" i="1"/>
  <c r="V24" i="1"/>
  <c r="B25" i="1"/>
  <c r="D25" i="1"/>
  <c r="F25" i="1"/>
  <c r="J25" i="1"/>
  <c r="L25" i="1"/>
  <c r="N25" i="1"/>
  <c r="R25" i="1"/>
  <c r="T25" i="1"/>
  <c r="V25" i="1"/>
  <c r="B27" i="1"/>
  <c r="D27" i="1"/>
  <c r="F27" i="1"/>
  <c r="J27" i="1"/>
  <c r="L27" i="1"/>
  <c r="N27" i="1"/>
  <c r="R27" i="1"/>
  <c r="T27" i="1"/>
  <c r="V27" i="1"/>
  <c r="B28" i="1"/>
  <c r="D28" i="1"/>
  <c r="F28" i="1"/>
  <c r="J28" i="1"/>
  <c r="L28" i="1"/>
  <c r="N28" i="1"/>
  <c r="P28" i="1"/>
  <c r="R28" i="1"/>
  <c r="T28" i="1"/>
  <c r="V28" i="1"/>
  <c r="X28" i="1"/>
  <c r="B29" i="1"/>
  <c r="D29" i="1"/>
  <c r="F29" i="1"/>
  <c r="J29" i="1"/>
  <c r="L29" i="1"/>
  <c r="N29" i="1"/>
  <c r="R29" i="1"/>
  <c r="T29" i="1"/>
  <c r="V29" i="1"/>
  <c r="B30" i="1"/>
  <c r="D30" i="1"/>
  <c r="F30" i="1"/>
  <c r="J30" i="1"/>
  <c r="L30" i="1"/>
  <c r="N30" i="1"/>
  <c r="R30" i="1"/>
  <c r="T30" i="1"/>
  <c r="V30" i="1"/>
  <c r="B31" i="1"/>
  <c r="D31" i="1"/>
  <c r="F31" i="1"/>
  <c r="J31" i="1"/>
  <c r="L31" i="1"/>
  <c r="N31" i="1"/>
  <c r="R31" i="1"/>
  <c r="T31" i="1"/>
  <c r="V31" i="1"/>
  <c r="B32" i="1"/>
  <c r="D32" i="1"/>
  <c r="F32" i="1"/>
  <c r="J32" i="1"/>
  <c r="L32" i="1"/>
  <c r="N32" i="1"/>
  <c r="R32" i="1"/>
  <c r="T32" i="1"/>
  <c r="V32" i="1"/>
  <c r="B33" i="1"/>
  <c r="D33" i="1"/>
  <c r="F33" i="1"/>
  <c r="J33" i="1"/>
  <c r="L33" i="1"/>
  <c r="N33" i="1"/>
  <c r="R33" i="1"/>
  <c r="T33" i="1"/>
  <c r="V33" i="1"/>
  <c r="B34" i="1"/>
  <c r="D34" i="1"/>
  <c r="F34" i="1"/>
  <c r="J34" i="1"/>
  <c r="L34" i="1"/>
  <c r="N34" i="1"/>
  <c r="R34" i="1"/>
  <c r="T34" i="1"/>
  <c r="V34" i="1"/>
  <c r="D35" i="1"/>
  <c r="F35" i="1"/>
  <c r="J35" i="1"/>
  <c r="L35" i="1"/>
  <c r="N35" i="1"/>
  <c r="R35" i="1"/>
  <c r="T35" i="1"/>
  <c r="V35" i="1"/>
  <c r="B36" i="1"/>
  <c r="D36" i="1"/>
  <c r="F36" i="1"/>
  <c r="J36" i="1"/>
  <c r="L36" i="1"/>
  <c r="N36" i="1"/>
  <c r="P36" i="1"/>
  <c r="R36" i="1"/>
  <c r="T36" i="1"/>
  <c r="V36" i="1"/>
  <c r="X36" i="1"/>
  <c r="B37" i="1"/>
  <c r="D37" i="1"/>
  <c r="F37" i="1"/>
  <c r="J37" i="1"/>
  <c r="L37" i="1"/>
  <c r="N37" i="1"/>
  <c r="R37" i="1"/>
  <c r="T37" i="1"/>
  <c r="V37" i="1"/>
  <c r="B38" i="1"/>
  <c r="D38" i="1"/>
  <c r="F38" i="1"/>
  <c r="J38" i="1"/>
  <c r="L38" i="1"/>
  <c r="N38" i="1"/>
  <c r="R38" i="1"/>
  <c r="T38" i="1"/>
  <c r="V38" i="1"/>
  <c r="B39" i="1"/>
  <c r="D39" i="1"/>
  <c r="F39" i="1"/>
  <c r="J39" i="1"/>
  <c r="L39" i="1"/>
  <c r="N39" i="1"/>
  <c r="R39" i="1"/>
  <c r="T39" i="1"/>
  <c r="V39" i="1"/>
  <c r="B40" i="1"/>
  <c r="D40" i="1"/>
  <c r="F40" i="1"/>
  <c r="J40" i="1"/>
  <c r="L40" i="1"/>
  <c r="N40" i="1"/>
  <c r="R40" i="1"/>
  <c r="T40" i="1"/>
  <c r="V40" i="1"/>
  <c r="B41" i="1"/>
  <c r="D41" i="1"/>
  <c r="F41" i="1"/>
  <c r="J41" i="1"/>
  <c r="L41" i="1"/>
  <c r="N41" i="1"/>
  <c r="R41" i="1"/>
  <c r="T41" i="1"/>
  <c r="V41" i="1"/>
  <c r="B42" i="1"/>
  <c r="D42" i="1"/>
  <c r="F42" i="1"/>
  <c r="J42" i="1"/>
  <c r="L42" i="1"/>
  <c r="N42" i="1"/>
  <c r="R42" i="1"/>
  <c r="T42" i="1"/>
  <c r="V42" i="1"/>
  <c r="B43" i="1"/>
  <c r="D43" i="1"/>
  <c r="F43" i="1"/>
  <c r="J43" i="1"/>
  <c r="L43" i="1"/>
  <c r="N43" i="1"/>
  <c r="R43" i="1"/>
  <c r="T43" i="1"/>
  <c r="V43" i="1"/>
  <c r="B44" i="1"/>
  <c r="D44" i="1"/>
  <c r="F44" i="1"/>
  <c r="J44" i="1"/>
  <c r="L44" i="1"/>
  <c r="N44" i="1"/>
  <c r="R44" i="1"/>
  <c r="T44" i="1"/>
  <c r="V44" i="1"/>
  <c r="B45" i="1"/>
  <c r="D45" i="1"/>
  <c r="F45" i="1"/>
  <c r="J45" i="1"/>
  <c r="L45" i="1"/>
  <c r="N45" i="1"/>
  <c r="R45" i="1"/>
  <c r="T45" i="1"/>
  <c r="V45" i="1"/>
  <c r="V47" i="1"/>
  <c r="V2" i="1"/>
  <c r="N2" i="1"/>
  <c r="F2" i="1"/>
  <c r="T2" i="1"/>
  <c r="L2" i="1"/>
  <c r="D2" i="1"/>
  <c r="R2" i="1"/>
  <c r="J2" i="1"/>
  <c r="B2" i="1"/>
  <c r="AA14" i="1" l="1"/>
  <c r="AA45" i="1"/>
  <c r="AA2" i="1"/>
  <c r="AA44" i="1"/>
  <c r="AA42" i="1"/>
  <c r="AA40" i="1"/>
  <c r="AA38" i="1"/>
  <c r="AA36" i="1"/>
  <c r="AA35" i="1"/>
  <c r="AA33" i="1"/>
  <c r="AA31" i="1"/>
  <c r="AA29" i="1"/>
  <c r="AA27" i="1"/>
  <c r="AA26" i="1"/>
  <c r="AA21" i="1"/>
  <c r="AA19" i="1"/>
  <c r="AA20" i="1"/>
  <c r="AA15" i="1"/>
  <c r="AA16" i="1"/>
  <c r="AA12" i="1"/>
  <c r="AA11" i="1"/>
  <c r="AA8" i="1"/>
  <c r="AA6" i="1"/>
  <c r="AA4" i="1"/>
  <c r="AA3" i="1"/>
  <c r="F47" i="1"/>
  <c r="AA43" i="1"/>
  <c r="AA41" i="1"/>
  <c r="AA39" i="1"/>
  <c r="AA37" i="1"/>
  <c r="AA34" i="1"/>
  <c r="AA32" i="1"/>
  <c r="AA30" i="1"/>
  <c r="AA28" i="1"/>
  <c r="AA25" i="1"/>
  <c r="AA24" i="1"/>
  <c r="AA22" i="1"/>
  <c r="AA23" i="1"/>
  <c r="AA18" i="1"/>
  <c r="AA13" i="1"/>
  <c r="AA9" i="1"/>
  <c r="AA10" i="1"/>
  <c r="AA7" i="1"/>
  <c r="AA5" i="1"/>
  <c r="L47" i="1"/>
  <c r="I47" i="1"/>
  <c r="R47" i="1"/>
  <c r="P21" i="1"/>
  <c r="P23" i="1"/>
  <c r="P20" i="1"/>
  <c r="J47" i="1"/>
  <c r="D47" i="1"/>
  <c r="N47" i="1"/>
  <c r="T47" i="1"/>
  <c r="P16" i="1"/>
  <c r="P14" i="1"/>
  <c r="P2" i="1"/>
  <c r="P8" i="1"/>
  <c r="P7" i="1"/>
  <c r="X6" i="1"/>
  <c r="X41" i="1"/>
  <c r="X40" i="1"/>
  <c r="X33" i="1"/>
  <c r="X32" i="1"/>
  <c r="X24" i="1"/>
  <c r="X26" i="1"/>
  <c r="X45" i="1"/>
  <c r="X44" i="1"/>
  <c r="X23" i="1"/>
  <c r="X19" i="1"/>
  <c r="X15" i="1"/>
  <c r="X13" i="1"/>
  <c r="X12" i="1"/>
  <c r="X10" i="1"/>
  <c r="X8" i="1"/>
  <c r="X43" i="1"/>
  <c r="X42" i="1"/>
  <c r="X39" i="1"/>
  <c r="X38" i="1"/>
  <c r="X35" i="1"/>
  <c r="X34" i="1"/>
  <c r="X31" i="1"/>
  <c r="X30" i="1"/>
  <c r="X27" i="1"/>
  <c r="X25" i="1"/>
  <c r="X21" i="1"/>
  <c r="X22" i="1"/>
  <c r="X20" i="1"/>
  <c r="X18" i="1"/>
  <c r="X14" i="1"/>
  <c r="X16" i="1"/>
  <c r="X11" i="1"/>
  <c r="X9" i="1"/>
  <c r="X7" i="1"/>
  <c r="X5" i="1"/>
  <c r="X4" i="1"/>
  <c r="P3" i="1"/>
  <c r="H3" i="1"/>
  <c r="P6" i="1"/>
  <c r="H45" i="1"/>
  <c r="H43" i="1"/>
  <c r="H39" i="1"/>
  <c r="H38" i="1"/>
  <c r="H35" i="1"/>
  <c r="H31" i="1"/>
  <c r="H30" i="1"/>
  <c r="H29" i="1"/>
  <c r="H28" i="1"/>
  <c r="H27" i="1"/>
  <c r="H25" i="1"/>
  <c r="H24" i="1"/>
  <c r="H26" i="1"/>
  <c r="H21" i="1"/>
  <c r="H22" i="1"/>
  <c r="H23" i="1"/>
  <c r="H19" i="1"/>
  <c r="H20" i="1"/>
  <c r="H18" i="1"/>
  <c r="H15" i="1"/>
  <c r="H14" i="1"/>
  <c r="H16" i="1"/>
  <c r="H13" i="1"/>
  <c r="H12" i="1"/>
  <c r="H11" i="1"/>
  <c r="H9" i="1"/>
  <c r="H10" i="1"/>
  <c r="H8" i="1"/>
  <c r="H7" i="1"/>
  <c r="H6" i="1"/>
  <c r="H5" i="1"/>
  <c r="H4" i="1"/>
  <c r="H44" i="1"/>
  <c r="H42" i="1"/>
  <c r="H40" i="1"/>
  <c r="H37" i="1"/>
  <c r="H36" i="1"/>
  <c r="H34" i="1"/>
  <c r="H33" i="1"/>
  <c r="H32" i="1"/>
  <c r="X2" i="1"/>
  <c r="AA47" i="1" l="1"/>
  <c r="X47" i="1"/>
  <c r="H47" i="1"/>
  <c r="P47" i="1"/>
  <c r="K48" i="1" l="1"/>
  <c r="E48" i="1"/>
  <c r="U48" i="1"/>
  <c r="M48" i="1"/>
  <c r="O48" i="1"/>
  <c r="C48" i="1"/>
  <c r="G48" i="1"/>
  <c r="L46" i="1"/>
  <c r="F46" i="1"/>
  <c r="N46" i="1"/>
  <c r="V46" i="1"/>
  <c r="T46" i="1" l="1"/>
  <c r="D46" i="1"/>
  <c r="Q46" i="1"/>
  <c r="I46" i="1"/>
  <c r="D48" i="1"/>
  <c r="W48" i="1"/>
  <c r="V48" i="1" s="1"/>
  <c r="I48" i="1"/>
  <c r="T48" i="1"/>
  <c r="N48" i="1"/>
  <c r="F48" i="1"/>
  <c r="L48" i="1"/>
  <c r="Q48" i="1"/>
  <c r="D51" i="1" l="1"/>
  <c r="T51" i="1"/>
  <c r="L51" i="1"/>
  <c r="I51" i="1"/>
  <c r="R46" i="1"/>
  <c r="J46" i="1"/>
  <c r="Y46" i="1"/>
  <c r="S48" i="1"/>
  <c r="R51" i="1"/>
  <c r="B46" i="1"/>
  <c r="AA46" i="1"/>
  <c r="P46" i="1" l="1"/>
  <c r="X46" i="1"/>
  <c r="B51" i="1"/>
  <c r="J48" i="1"/>
  <c r="B48" i="1"/>
  <c r="Y51" i="1"/>
  <c r="J51" i="1"/>
  <c r="Y48" i="1"/>
  <c r="H46" i="1"/>
  <c r="R48" i="1"/>
  <c r="Y49" i="1" l="1"/>
  <c r="P48" i="1"/>
  <c r="H48" i="1"/>
  <c r="X48" i="1"/>
  <c r="P51" i="1"/>
  <c r="H51" i="1"/>
  <c r="X51" i="1"/>
  <c r="AA48" i="1"/>
  <c r="AA51" i="1"/>
</calcChain>
</file>

<file path=xl/sharedStrings.xml><?xml version="1.0" encoding="utf-8"?>
<sst xmlns="http://schemas.openxmlformats.org/spreadsheetml/2006/main" count="253" uniqueCount="84">
  <si>
    <t>Diocese</t>
  </si>
  <si>
    <t>Bishops for</t>
  </si>
  <si>
    <t>Clergy for</t>
  </si>
  <si>
    <t>Laity for</t>
  </si>
  <si>
    <t>TOTAL for</t>
  </si>
  <si>
    <t>Laity abstain</t>
  </si>
  <si>
    <t>Clergy abstain</t>
  </si>
  <si>
    <t>Bishops abstain</t>
  </si>
  <si>
    <t>TOTAL abstain</t>
  </si>
  <si>
    <t>Result</t>
  </si>
  <si>
    <t>Clergy against</t>
  </si>
  <si>
    <t>Laity against</t>
  </si>
  <si>
    <t>Bishops against</t>
  </si>
  <si>
    <t>TOTAL against</t>
  </si>
  <si>
    <t>Birmingham</t>
  </si>
  <si>
    <t>Canterbury</t>
  </si>
  <si>
    <t>Europe</t>
  </si>
  <si>
    <t>Chelmsford</t>
  </si>
  <si>
    <t>Gloucester</t>
  </si>
  <si>
    <t>Salisbury</t>
  </si>
  <si>
    <t>Guildford</t>
  </si>
  <si>
    <t>Hereford</t>
  </si>
  <si>
    <t>Bristol</t>
  </si>
  <si>
    <t>Sheffield</t>
  </si>
  <si>
    <t>Worcester</t>
  </si>
  <si>
    <t>Leicester</t>
  </si>
  <si>
    <t>Durham</t>
  </si>
  <si>
    <t>Manchester</t>
  </si>
  <si>
    <t>Lichfield</t>
  </si>
  <si>
    <t>Exeter</t>
  </si>
  <si>
    <t>Coventry</t>
  </si>
  <si>
    <t>Chichester</t>
  </si>
  <si>
    <t>Carlisle</t>
  </si>
  <si>
    <t>London</t>
  </si>
  <si>
    <t>Blackburn</t>
  </si>
  <si>
    <t>Norwich</t>
  </si>
  <si>
    <t>St Albans</t>
  </si>
  <si>
    <t>Rochester</t>
  </si>
  <si>
    <t>Wakefield</t>
  </si>
  <si>
    <t>Winchester</t>
  </si>
  <si>
    <t>Truro</t>
  </si>
  <si>
    <t>Ely</t>
  </si>
  <si>
    <t>Bradford</t>
  </si>
  <si>
    <t>Chester</t>
  </si>
  <si>
    <t>Derby</t>
  </si>
  <si>
    <t>Lincoln</t>
  </si>
  <si>
    <t>Liverpool</t>
  </si>
  <si>
    <t>Newcastle</t>
  </si>
  <si>
    <t>Oxford</t>
  </si>
  <si>
    <t>Portsmouth</t>
  </si>
  <si>
    <t>Southwark</t>
  </si>
  <si>
    <t>York</t>
  </si>
  <si>
    <t>C of E</t>
  </si>
  <si>
    <t>Date</t>
  </si>
  <si>
    <t>P. Cant.</t>
  </si>
  <si>
    <t>P. York</t>
  </si>
  <si>
    <t>fast code</t>
  </si>
  <si>
    <t>continual review</t>
  </si>
  <si>
    <t>single clause</t>
  </si>
  <si>
    <t>"positive"</t>
  </si>
  <si>
    <t>not undermining</t>
  </si>
  <si>
    <t>Pos</t>
  </si>
  <si>
    <t>Neut</t>
  </si>
  <si>
    <t>Neg</t>
  </si>
  <si>
    <t>+0-4</t>
  </si>
  <si>
    <t>+1-0</t>
  </si>
  <si>
    <t>+1-4</t>
  </si>
  <si>
    <t>+3-0</t>
  </si>
  <si>
    <t>+0-0</t>
  </si>
  <si>
    <t>+6-29</t>
  </si>
  <si>
    <t>+6-6</t>
  </si>
  <si>
    <t>+12-35</t>
  </si>
  <si>
    <t>Europe BC</t>
  </si>
  <si>
    <t>Europe DS</t>
  </si>
  <si>
    <t>Eds &amp; Ips</t>
  </si>
  <si>
    <t>Ripon &amp; Leeds</t>
  </si>
  <si>
    <t>S&amp;M</t>
  </si>
  <si>
    <t>PC –EUR</t>
  </si>
  <si>
    <t>CE –EUR</t>
  </si>
  <si>
    <t>Voted</t>
  </si>
  <si>
    <t>*for +- calcs</t>
  </si>
  <si>
    <t>Peterborough</t>
  </si>
  <si>
    <t>Bath &amp; Wells</t>
  </si>
  <si>
    <t>S'well &amp; Nott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</si>
</sst>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\ mmmm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7" borderId="0" xfId="0" applyFill="1" applyBorder="1" applyAlignment="1">
      <alignment horizontal="left"/>
    </xf>
    <xf numFmtId="164" fontId="0" fillId="7" borderId="1" xfId="0" applyNumberFormat="1" applyFill="1" applyBorder="1"/>
    <xf numFmtId="164" fontId="0" fillId="10" borderId="1" xfId="0" applyNumberFormat="1" applyFill="1" applyBorder="1"/>
    <xf numFmtId="0" fontId="0" fillId="10" borderId="0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164" fontId="0" fillId="10" borderId="0" xfId="0" applyNumberFormat="1" applyFill="1" applyBorder="1"/>
    <xf numFmtId="0" fontId="0" fillId="0" borderId="2" xfId="0" applyBorder="1" applyAlignment="1">
      <alignment horizontal="left"/>
    </xf>
    <xf numFmtId="0" fontId="0" fillId="6" borderId="1" xfId="0" applyFill="1" applyBorder="1"/>
    <xf numFmtId="9" fontId="0" fillId="7" borderId="0" xfId="0" applyNumberFormat="1" applyFill="1" applyBorder="1"/>
    <xf numFmtId="164" fontId="0" fillId="9" borderId="0" xfId="0" applyNumberFormat="1" applyFill="1" applyBorder="1"/>
    <xf numFmtId="0" fontId="0" fillId="9" borderId="0" xfId="0" applyFill="1" applyBorder="1" applyAlignment="1">
      <alignment horizontal="left"/>
    </xf>
    <xf numFmtId="9" fontId="0" fillId="9" borderId="0" xfId="0" applyNumberFormat="1" applyFill="1" applyBorder="1"/>
    <xf numFmtId="0" fontId="0" fillId="9" borderId="1" xfId="0" applyFill="1" applyBorder="1"/>
    <xf numFmtId="164" fontId="0" fillId="7" borderId="0" xfId="0" applyNumberFormat="1" applyFill="1" applyBorder="1"/>
    <xf numFmtId="0" fontId="1" fillId="4" borderId="3" xfId="0" applyFont="1" applyFill="1" applyBorder="1" applyAlignment="1">
      <alignment horizontal="center"/>
    </xf>
    <xf numFmtId="0" fontId="0" fillId="7" borderId="4" xfId="0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0" fillId="10" borderId="5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11" borderId="6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5" fontId="0" fillId="6" borderId="10" xfId="0" applyNumberFormat="1" applyFill="1" applyBorder="1" applyAlignment="1">
      <alignment horizontal="right"/>
    </xf>
    <xf numFmtId="165" fontId="0" fillId="9" borderId="10" xfId="0" applyNumberFormat="1" applyFill="1" applyBorder="1" applyAlignment="1">
      <alignment horizontal="right"/>
    </xf>
    <xf numFmtId="165" fontId="0" fillId="12" borderId="11" xfId="0" applyNumberForma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0" fillId="7" borderId="13" xfId="0" applyFill="1" applyBorder="1" applyAlignment="1">
      <alignment horizontal="left"/>
    </xf>
    <xf numFmtId="0" fontId="0" fillId="10" borderId="13" xfId="0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0" fillId="9" borderId="13" xfId="0" applyFill="1" applyBorder="1" applyAlignment="1">
      <alignment horizontal="left"/>
    </xf>
    <xf numFmtId="165" fontId="0" fillId="6" borderId="15" xfId="0" applyNumberFormat="1" applyFill="1" applyBorder="1" applyAlignment="1">
      <alignment horizontal="right"/>
    </xf>
    <xf numFmtId="0" fontId="0" fillId="0" borderId="14" xfId="0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0" fillId="7" borderId="17" xfId="0" applyFill="1" applyBorder="1" applyAlignment="1">
      <alignment horizontal="left"/>
    </xf>
    <xf numFmtId="0" fontId="0" fillId="10" borderId="17" xfId="0" applyFill="1" applyBorder="1" applyAlignment="1">
      <alignment horizontal="left"/>
    </xf>
    <xf numFmtId="0" fontId="0" fillId="10" borderId="18" xfId="0" applyFill="1" applyBorder="1" applyAlignment="1">
      <alignment horizontal="left"/>
    </xf>
    <xf numFmtId="0" fontId="0" fillId="9" borderId="17" xfId="0" applyFill="1" applyBorder="1" applyAlignment="1">
      <alignment horizontal="left"/>
    </xf>
    <xf numFmtId="165" fontId="0" fillId="9" borderId="19" xfId="0" applyNumberFormat="1" applyFill="1" applyBorder="1" applyAlignment="1">
      <alignment horizontal="right"/>
    </xf>
    <xf numFmtId="0" fontId="0" fillId="6" borderId="20" xfId="0" applyFill="1" applyBorder="1"/>
    <xf numFmtId="0" fontId="0" fillId="6" borderId="21" xfId="0" applyFill="1" applyBorder="1"/>
    <xf numFmtId="0" fontId="0" fillId="0" borderId="22" xfId="0" applyBorder="1" applyAlignment="1">
      <alignment horizontal="left"/>
    </xf>
    <xf numFmtId="0" fontId="0" fillId="9" borderId="21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9" borderId="20" xfId="0" applyFill="1" applyBorder="1"/>
    <xf numFmtId="0" fontId="0" fillId="6" borderId="16" xfId="0" applyFill="1" applyBorder="1"/>
    <xf numFmtId="0" fontId="0" fillId="9" borderId="16" xfId="0" applyFill="1" applyBorder="1"/>
    <xf numFmtId="0" fontId="0" fillId="5" borderId="23" xfId="0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7" borderId="21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9" borderId="21" xfId="0" applyFill="1" applyBorder="1" applyAlignment="1">
      <alignment horizontal="left"/>
    </xf>
    <xf numFmtId="49" fontId="0" fillId="7" borderId="24" xfId="0" applyNumberFormat="1" applyFill="1" applyBorder="1" applyAlignment="1">
      <alignment horizontal="left"/>
    </xf>
    <xf numFmtId="49" fontId="0" fillId="10" borderId="24" xfId="0" applyNumberFormat="1" applyFill="1" applyBorder="1" applyAlignment="1">
      <alignment horizontal="left"/>
    </xf>
    <xf numFmtId="49" fontId="0" fillId="9" borderId="24" xfId="0" applyNumberFormat="1" applyFill="1" applyBorder="1" applyAlignment="1">
      <alignment horizontal="left"/>
    </xf>
    <xf numFmtId="49" fontId="0" fillId="7" borderId="20" xfId="0" applyNumberFormat="1" applyFill="1" applyBorder="1" applyAlignment="1">
      <alignment horizontal="left"/>
    </xf>
    <xf numFmtId="49" fontId="0" fillId="10" borderId="20" xfId="0" applyNumberFormat="1" applyFill="1" applyBorder="1" applyAlignment="1">
      <alignment horizontal="left"/>
    </xf>
    <xf numFmtId="49" fontId="0" fillId="9" borderId="20" xfId="0" applyNumberFormat="1" applyFill="1" applyBorder="1" applyAlignment="1">
      <alignment horizontal="left"/>
    </xf>
    <xf numFmtId="49" fontId="0" fillId="7" borderId="25" xfId="0" applyNumberFormat="1" applyFill="1" applyBorder="1" applyAlignment="1">
      <alignment horizontal="left"/>
    </xf>
    <xf numFmtId="49" fontId="0" fillId="10" borderId="25" xfId="0" applyNumberFormat="1" applyFill="1" applyBorder="1" applyAlignment="1">
      <alignment horizontal="left"/>
    </xf>
    <xf numFmtId="49" fontId="0" fillId="9" borderId="25" xfId="0" applyNumberFormat="1" applyFill="1" applyBorder="1" applyAlignment="1">
      <alignment horizontal="left"/>
    </xf>
    <xf numFmtId="10" fontId="0" fillId="7" borderId="0" xfId="0" applyNumberFormat="1" applyFill="1" applyBorder="1"/>
    <xf numFmtId="10" fontId="0" fillId="10" borderId="1" xfId="0" applyNumberFormat="1" applyFill="1" applyBorder="1"/>
    <xf numFmtId="10" fontId="0" fillId="10" borderId="12" xfId="0" applyNumberFormat="1" applyFill="1" applyBorder="1"/>
    <xf numFmtId="10" fontId="0" fillId="10" borderId="16" xfId="0" applyNumberFormat="1" applyFill="1" applyBorder="1"/>
    <xf numFmtId="10" fontId="0" fillId="10" borderId="3" xfId="0" applyNumberFormat="1" applyFill="1" applyBorder="1"/>
    <xf numFmtId="10" fontId="0" fillId="10" borderId="0" xfId="0" applyNumberFormat="1" applyFill="1" applyBorder="1"/>
    <xf numFmtId="10" fontId="0" fillId="10" borderId="13" xfId="0" applyNumberFormat="1" applyFill="1" applyBorder="1"/>
    <xf numFmtId="10" fontId="0" fillId="10" borderId="17" xfId="0" applyNumberFormat="1" applyFill="1" applyBorder="1"/>
    <xf numFmtId="10" fontId="0" fillId="10" borderId="4" xfId="0" applyNumberFormat="1" applyFill="1" applyBorder="1"/>
    <xf numFmtId="10" fontId="0" fillId="9" borderId="0" xfId="0" applyNumberFormat="1" applyFill="1" applyBorder="1"/>
    <xf numFmtId="164" fontId="0" fillId="7" borderId="12" xfId="0" applyNumberFormat="1" applyFill="1" applyBorder="1"/>
    <xf numFmtId="164" fontId="0" fillId="7" borderId="16" xfId="0" applyNumberFormat="1" applyFill="1" applyBorder="1"/>
    <xf numFmtId="164" fontId="0" fillId="7" borderId="3" xfId="0" applyNumberFormat="1" applyFill="1" applyBorder="1"/>
    <xf numFmtId="164" fontId="0" fillId="7" borderId="13" xfId="0" applyNumberFormat="1" applyFill="1" applyBorder="1"/>
    <xf numFmtId="164" fontId="0" fillId="7" borderId="17" xfId="0" applyNumberFormat="1" applyFill="1" applyBorder="1"/>
    <xf numFmtId="164" fontId="0" fillId="7" borderId="4" xfId="0" applyNumberFormat="1" applyFill="1" applyBorder="1"/>
    <xf numFmtId="164" fontId="0" fillId="9" borderId="13" xfId="0" applyNumberFormat="1" applyFill="1" applyBorder="1"/>
    <xf numFmtId="164" fontId="0" fillId="9" borderId="17" xfId="0" applyNumberFormat="1" applyFill="1" applyBorder="1"/>
    <xf numFmtId="164" fontId="0" fillId="9" borderId="4" xfId="0" applyNumberFormat="1" applyFill="1" applyBorder="1"/>
    <xf numFmtId="0" fontId="0" fillId="9" borderId="0" xfId="0" applyNumberFormat="1" applyFill="1" applyBorder="1" applyAlignment="1">
      <alignment horizontal="left"/>
    </xf>
    <xf numFmtId="0" fontId="0" fillId="0" borderId="0" xfId="0" applyBorder="1"/>
    <xf numFmtId="10" fontId="0" fillId="7" borderId="1" xfId="0" applyNumberFormat="1" applyFill="1" applyBorder="1"/>
    <xf numFmtId="10" fontId="0" fillId="7" borderId="12" xfId="0" applyNumberFormat="1" applyFill="1" applyBorder="1"/>
    <xf numFmtId="10" fontId="0" fillId="7" borderId="16" xfId="0" applyNumberFormat="1" applyFill="1" applyBorder="1"/>
    <xf numFmtId="10" fontId="0" fillId="7" borderId="3" xfId="0" applyNumberFormat="1" applyFill="1" applyBorder="1"/>
    <xf numFmtId="10" fontId="0" fillId="7" borderId="13" xfId="0" applyNumberFormat="1" applyFill="1" applyBorder="1"/>
    <xf numFmtId="10" fontId="0" fillId="7" borderId="17" xfId="0" applyNumberFormat="1" applyFill="1" applyBorder="1"/>
    <xf numFmtId="10" fontId="0" fillId="7" borderId="4" xfId="0" applyNumberFormat="1" applyFill="1" applyBorder="1"/>
    <xf numFmtId="10" fontId="0" fillId="9" borderId="13" xfId="0" applyNumberFormat="1" applyFill="1" applyBorder="1"/>
    <xf numFmtId="10" fontId="0" fillId="9" borderId="17" xfId="0" applyNumberFormat="1" applyFill="1" applyBorder="1"/>
    <xf numFmtId="10" fontId="0" fillId="9" borderId="4" xfId="0" applyNumberFormat="1" applyFill="1" applyBorder="1"/>
    <xf numFmtId="10" fontId="0" fillId="7" borderId="0" xfId="0" applyNumberFormat="1" applyFill="1" applyBorder="1" applyAlignment="1">
      <alignment horizontal="left"/>
    </xf>
    <xf numFmtId="10" fontId="0" fillId="7" borderId="13" xfId="0" applyNumberFormat="1" applyFill="1" applyBorder="1" applyAlignment="1">
      <alignment horizontal="left"/>
    </xf>
    <xf numFmtId="10" fontId="0" fillId="7" borderId="17" xfId="0" applyNumberFormat="1" applyFill="1" applyBorder="1" applyAlignment="1">
      <alignment horizontal="left"/>
    </xf>
    <xf numFmtId="10" fontId="0" fillId="7" borderId="4" xfId="0" applyNumberFormat="1" applyFill="1" applyBorder="1" applyAlignment="1">
      <alignment horizontal="left"/>
    </xf>
    <xf numFmtId="0" fontId="0" fillId="7" borderId="0" xfId="0" applyNumberFormat="1" applyFill="1" applyBorder="1" applyAlignment="1">
      <alignment horizontal="left"/>
    </xf>
    <xf numFmtId="0" fontId="0" fillId="11" borderId="23" xfId="0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10" fontId="0" fillId="10" borderId="12" xfId="0" applyNumberFormat="1" applyFill="1" applyBorder="1" applyAlignment="1">
      <alignment horizontal="left"/>
    </xf>
    <xf numFmtId="10" fontId="0" fillId="10" borderId="13" xfId="0" applyNumberFormat="1" applyFill="1" applyBorder="1" applyAlignment="1">
      <alignment horizontal="left"/>
    </xf>
    <xf numFmtId="10" fontId="0" fillId="10" borderId="1" xfId="0" applyNumberFormat="1" applyFill="1" applyBorder="1" applyAlignment="1">
      <alignment horizontal="left"/>
    </xf>
    <xf numFmtId="10" fontId="0" fillId="10" borderId="0" xfId="0" applyNumberFormat="1" applyFill="1" applyBorder="1" applyAlignment="1">
      <alignment horizontal="left"/>
    </xf>
    <xf numFmtId="10" fontId="0" fillId="10" borderId="16" xfId="0" applyNumberFormat="1" applyFill="1" applyBorder="1" applyAlignment="1">
      <alignment horizontal="left"/>
    </xf>
    <xf numFmtId="10" fontId="0" fillId="10" borderId="17" xfId="0" applyNumberFormat="1" applyFill="1" applyBorder="1" applyAlignment="1">
      <alignment horizontal="left"/>
    </xf>
    <xf numFmtId="10" fontId="0" fillId="9" borderId="0" xfId="0" applyNumberFormat="1" applyFill="1" applyBorder="1" applyAlignment="1">
      <alignment horizontal="left"/>
    </xf>
    <xf numFmtId="10" fontId="0" fillId="9" borderId="13" xfId="0" applyNumberFormat="1" applyFill="1" applyBorder="1" applyAlignment="1">
      <alignment horizontal="left"/>
    </xf>
    <xf numFmtId="10" fontId="0" fillId="9" borderId="17" xfId="0" applyNumberFormat="1" applyFill="1" applyBorder="1" applyAlignment="1">
      <alignment horizontal="left"/>
    </xf>
    <xf numFmtId="0" fontId="0" fillId="7" borderId="13" xfId="0" applyNumberFormat="1" applyFill="1" applyBorder="1" applyAlignment="1">
      <alignment horizontal="left"/>
    </xf>
    <xf numFmtId="0" fontId="0" fillId="7" borderId="17" xfId="0" applyNumberFormat="1" applyFill="1" applyBorder="1" applyAlignment="1">
      <alignment horizontal="left"/>
    </xf>
    <xf numFmtId="0" fontId="0" fillId="7" borderId="4" xfId="0" applyNumberFormat="1" applyFill="1" applyBorder="1" applyAlignment="1">
      <alignment horizontal="left"/>
    </xf>
    <xf numFmtId="0" fontId="0" fillId="10" borderId="13" xfId="0" applyNumberFormat="1" applyFill="1" applyBorder="1" applyAlignment="1">
      <alignment horizontal="left"/>
    </xf>
    <xf numFmtId="0" fontId="0" fillId="10" borderId="0" xfId="0" applyNumberFormat="1" applyFill="1" applyBorder="1" applyAlignment="1">
      <alignment horizontal="left"/>
    </xf>
    <xf numFmtId="0" fontId="0" fillId="10" borderId="17" xfId="0" applyNumberFormat="1" applyFill="1" applyBorder="1" applyAlignment="1">
      <alignment horizontal="left"/>
    </xf>
    <xf numFmtId="0" fontId="0" fillId="10" borderId="14" xfId="0" applyNumberFormat="1" applyFill="1" applyBorder="1" applyAlignment="1">
      <alignment horizontal="left"/>
    </xf>
    <xf numFmtId="0" fontId="0" fillId="10" borderId="2" xfId="0" applyNumberFormat="1" applyFill="1" applyBorder="1" applyAlignment="1">
      <alignment horizontal="left"/>
    </xf>
    <xf numFmtId="0" fontId="0" fillId="10" borderId="18" xfId="0" applyNumberFormat="1" applyFill="1" applyBorder="1" applyAlignment="1">
      <alignment horizontal="left"/>
    </xf>
    <xf numFmtId="0" fontId="0" fillId="9" borderId="13" xfId="0" applyNumberFormat="1" applyFill="1" applyBorder="1" applyAlignment="1">
      <alignment horizontal="left"/>
    </xf>
    <xf numFmtId="0" fontId="0" fillId="9" borderId="17" xfId="0" applyNumberFormat="1" applyFill="1" applyBorder="1" applyAlignment="1">
      <alignment horizontal="left"/>
    </xf>
    <xf numFmtId="0" fontId="0" fillId="9" borderId="27" xfId="0" applyNumberFormat="1" applyFill="1" applyBorder="1" applyAlignment="1">
      <alignment horizontal="left"/>
    </xf>
    <xf numFmtId="0" fontId="0" fillId="9" borderId="28" xfId="0" applyNumberFormat="1" applyFill="1" applyBorder="1" applyAlignment="1">
      <alignment horizontal="left"/>
    </xf>
    <xf numFmtId="0" fontId="0" fillId="9" borderId="29" xfId="0" applyNumberFormat="1" applyFill="1" applyBorder="1" applyAlignment="1">
      <alignment horizontal="left"/>
    </xf>
    <xf numFmtId="10" fontId="0" fillId="10" borderId="30" xfId="0" applyNumberFormat="1" applyFill="1" applyBorder="1" applyAlignment="1">
      <alignment horizontal="left"/>
    </xf>
    <xf numFmtId="10" fontId="0" fillId="10" borderId="31" xfId="0" applyNumberFormat="1" applyFill="1" applyBorder="1" applyAlignment="1">
      <alignment horizontal="left"/>
    </xf>
    <xf numFmtId="10" fontId="0" fillId="9" borderId="30" xfId="0" applyNumberFormat="1" applyFill="1" applyBorder="1" applyAlignment="1">
      <alignment horizontal="left"/>
    </xf>
    <xf numFmtId="10" fontId="0" fillId="9" borderId="31" xfId="0" applyNumberFormat="1" applyFill="1" applyBorder="1" applyAlignment="1">
      <alignment horizontal="left"/>
    </xf>
    <xf numFmtId="0" fontId="0" fillId="10" borderId="31" xfId="0" applyNumberFormat="1" applyFill="1" applyBorder="1" applyAlignment="1">
      <alignment horizontal="left"/>
    </xf>
    <xf numFmtId="0" fontId="0" fillId="0" borderId="0" xfId="0" applyNumberFormat="1"/>
    <xf numFmtId="0" fontId="0" fillId="10" borderId="22" xfId="0" applyNumberFormat="1" applyFill="1" applyBorder="1" applyAlignment="1">
      <alignment horizontal="left"/>
    </xf>
    <xf numFmtId="0" fontId="0" fillId="9" borderId="31" xfId="0" applyNumberFormat="1" applyFill="1" applyBorder="1" applyAlignment="1">
      <alignment horizontal="left"/>
    </xf>
    <xf numFmtId="0" fontId="0" fillId="9" borderId="32" xfId="0" applyNumberFormat="1" applyFill="1" applyBorder="1" applyAlignment="1">
      <alignment horizontal="left"/>
    </xf>
    <xf numFmtId="10" fontId="2" fillId="3" borderId="0" xfId="0" applyNumberFormat="1" applyFont="1" applyFill="1" applyBorder="1"/>
    <xf numFmtId="0" fontId="3" fillId="0" borderId="0" xfId="0" applyFont="1" applyAlignment="1">
      <alignment horizontal="right"/>
    </xf>
    <xf numFmtId="164" fontId="2" fillId="3" borderId="0" xfId="0" applyNumberFormat="1" applyFont="1" applyFill="1" applyBorder="1"/>
    <xf numFmtId="164" fontId="0" fillId="10" borderId="0" xfId="0" applyNumberFormat="1" applyFont="1" applyFill="1" applyBorder="1"/>
    <xf numFmtId="0" fontId="0" fillId="3" borderId="7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9" borderId="7" xfId="0" applyFill="1" applyBorder="1" applyAlignment="1">
      <alignment vertical="center"/>
    </xf>
    <xf numFmtId="0" fontId="0" fillId="9" borderId="26" xfId="0" applyFill="1" applyBorder="1" applyAlignment="1">
      <alignment vertical="center"/>
    </xf>
  </cellXfs>
  <cellStyles count="1">
    <cellStyle name="Normal" xfId="0" builtinId="0"/>
  </cellStyles>
  <dxfs count="26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zoomScaleNormal="100" workbookViewId="0">
      <pane xSplit="1" ySplit="1" topLeftCell="B2" activePane="bottomRight" state="frozenSplit"/>
      <selection activeCell="C3" sqref="C3"/>
      <selection pane="topRight" activeCell="C1" sqref="C1"/>
      <selection pane="bottomLeft" activeCell="B2" sqref="B2"/>
      <selection pane="bottomRight" activeCell="B2" sqref="B2"/>
    </sheetView>
  </sheetViews>
  <sheetFormatPr defaultRowHeight="15" x14ac:dyDescent="0.25"/>
  <cols>
    <col min="1" max="1" width="12.7109375" bestFit="1" customWidth="1"/>
    <col min="2" max="2" width="7.7109375" customWidth="1"/>
    <col min="3" max="3" width="5.28515625" customWidth="1"/>
    <col min="4" max="4" width="7.7109375" customWidth="1"/>
    <col min="5" max="5" width="5.28515625" customWidth="1"/>
    <col min="6" max="6" width="7.7109375" customWidth="1"/>
    <col min="7" max="7" width="5.28515625" customWidth="1"/>
    <col min="8" max="8" width="7.7109375" customWidth="1"/>
    <col min="9" max="9" width="5.28515625" customWidth="1"/>
    <col min="10" max="10" width="7.7109375" customWidth="1"/>
    <col min="11" max="11" width="5.28515625" customWidth="1"/>
    <col min="12" max="12" width="7.7109375" customWidth="1"/>
    <col min="13" max="13" width="5.28515625" customWidth="1"/>
    <col min="14" max="14" width="7.7109375" customWidth="1"/>
    <col min="15" max="15" width="5.28515625" customWidth="1"/>
    <col min="16" max="16" width="7.7109375" customWidth="1"/>
    <col min="17" max="17" width="5.28515625" customWidth="1"/>
    <col min="18" max="18" width="7.7109375" customWidth="1"/>
    <col min="19" max="19" width="5.28515625" customWidth="1"/>
    <col min="20" max="20" width="7.7109375" customWidth="1"/>
    <col min="21" max="21" width="5.28515625" customWidth="1"/>
    <col min="22" max="22" width="7.7109375" customWidth="1"/>
    <col min="23" max="23" width="5.28515625" customWidth="1"/>
    <col min="24" max="24" width="7.7109375" customWidth="1"/>
    <col min="25" max="25" width="5.28515625" customWidth="1"/>
    <col min="26" max="26" width="13.7109375" customWidth="1"/>
    <col min="27" max="27" width="9.140625" customWidth="1"/>
  </cols>
  <sheetData>
    <row r="1" spans="1:27" s="1" customFormat="1" ht="15.75" thickBot="1" x14ac:dyDescent="0.3">
      <c r="A1" s="21" t="s">
        <v>0</v>
      </c>
      <c r="B1" s="141" t="s">
        <v>3</v>
      </c>
      <c r="C1" s="142"/>
      <c r="D1" s="142" t="s">
        <v>2</v>
      </c>
      <c r="E1" s="142"/>
      <c r="F1" s="142" t="s">
        <v>1</v>
      </c>
      <c r="G1" s="142"/>
      <c r="H1" s="142" t="s">
        <v>4</v>
      </c>
      <c r="I1" s="142"/>
      <c r="J1" s="143" t="s">
        <v>5</v>
      </c>
      <c r="K1" s="144"/>
      <c r="L1" s="144" t="s">
        <v>6</v>
      </c>
      <c r="M1" s="144"/>
      <c r="N1" s="144" t="s">
        <v>7</v>
      </c>
      <c r="O1" s="144"/>
      <c r="P1" s="144" t="s">
        <v>8</v>
      </c>
      <c r="Q1" s="145"/>
      <c r="R1" s="140" t="s">
        <v>11</v>
      </c>
      <c r="S1" s="140"/>
      <c r="T1" s="140" t="s">
        <v>10</v>
      </c>
      <c r="U1" s="140"/>
      <c r="V1" s="140" t="s">
        <v>12</v>
      </c>
      <c r="W1" s="140"/>
      <c r="X1" s="140" t="s">
        <v>13</v>
      </c>
      <c r="Y1" s="140"/>
      <c r="Z1" s="23" t="s">
        <v>53</v>
      </c>
      <c r="AA1" s="22" t="s">
        <v>9</v>
      </c>
    </row>
    <row r="2" spans="1:27" ht="15.75" thickTop="1" x14ac:dyDescent="0.25">
      <c r="A2" s="9" t="s">
        <v>14</v>
      </c>
      <c r="B2" s="3">
        <f t="shared" ref="B2:B48" si="0">C2/(C2+K2+S2)</f>
        <v>0.85</v>
      </c>
      <c r="C2" s="2">
        <v>34</v>
      </c>
      <c r="D2" s="15">
        <f t="shared" ref="D2:D48" si="1">E2/(E2+M2+U2)</f>
        <v>0.90697674418604646</v>
      </c>
      <c r="E2" s="2">
        <v>39</v>
      </c>
      <c r="F2" s="10">
        <f t="shared" ref="F2:F48" si="2">G2/(G2+O2+W2)</f>
        <v>1</v>
      </c>
      <c r="G2" s="2">
        <v>2</v>
      </c>
      <c r="H2" s="15">
        <f t="shared" ref="H2:H48" si="3">I2/(I2+Q2+Y2)</f>
        <v>0.88235294117647056</v>
      </c>
      <c r="I2" s="2">
        <f t="shared" ref="I2:I36" si="4">C2+E2+G2</f>
        <v>75</v>
      </c>
      <c r="J2" s="65">
        <f t="shared" ref="J2:J48" si="5">K2/(C2+K2+S2)</f>
        <v>7.4999999999999997E-2</v>
      </c>
      <c r="K2" s="5">
        <v>3</v>
      </c>
      <c r="L2" s="69">
        <f t="shared" ref="L2:L48" si="6">M2/(E2+M2+U2)</f>
        <v>6.9767441860465115E-2</v>
      </c>
      <c r="M2" s="5">
        <v>3</v>
      </c>
      <c r="N2" s="69">
        <f t="shared" ref="N2:N48" si="7">O2/(G2+O2+W2)</f>
        <v>0</v>
      </c>
      <c r="O2" s="5">
        <v>0</v>
      </c>
      <c r="P2" s="69">
        <f t="shared" ref="P2:P48" si="8">Q2/(I2+Q2+Y2)</f>
        <v>7.0588235294117646E-2</v>
      </c>
      <c r="Q2" s="6">
        <f t="shared" ref="Q2:Q36" si="9">K2+M2+O2</f>
        <v>6</v>
      </c>
      <c r="R2" s="73">
        <f t="shared" ref="R2:R48" si="10">S2/(C2+K2+S2)</f>
        <v>7.4999999999999997E-2</v>
      </c>
      <c r="S2" s="12">
        <v>3</v>
      </c>
      <c r="T2" s="73">
        <f t="shared" ref="T2:T48" si="11">U2/(E2+M2+U2)</f>
        <v>2.3255813953488372E-2</v>
      </c>
      <c r="U2" s="12">
        <v>1</v>
      </c>
      <c r="V2" s="73">
        <f t="shared" ref="V2:V48" si="12">W2/(G2+O2+W2)</f>
        <v>0</v>
      </c>
      <c r="W2" s="12">
        <v>0</v>
      </c>
      <c r="X2" s="73">
        <f t="shared" ref="X2:X48" si="13">Y2/(I2+Q2+Y2)</f>
        <v>4.7058823529411764E-2</v>
      </c>
      <c r="Y2" s="12">
        <f t="shared" ref="Y2:Y36" si="14">S2+U2+W2</f>
        <v>4</v>
      </c>
      <c r="Z2" s="24">
        <v>40614</v>
      </c>
      <c r="AA2" s="8" t="str">
        <f t="shared" ref="AA2:AA48" si="15">IF(((B2&gt;J2)*AND(B2&gt;R2))*AND((D2&gt;L2)*AND(D2&gt;T2)),"FOR","AGAINST")</f>
        <v>FOR</v>
      </c>
    </row>
    <row r="3" spans="1:27" x14ac:dyDescent="0.25">
      <c r="A3" s="9" t="s">
        <v>15</v>
      </c>
      <c r="B3" s="3">
        <f t="shared" si="0"/>
        <v>0.8666666666666667</v>
      </c>
      <c r="C3" s="2">
        <v>52</v>
      </c>
      <c r="D3" s="15">
        <f t="shared" si="1"/>
        <v>0.84</v>
      </c>
      <c r="E3" s="2">
        <v>42</v>
      </c>
      <c r="F3" s="10">
        <f t="shared" si="2"/>
        <v>1</v>
      </c>
      <c r="G3" s="2">
        <v>1</v>
      </c>
      <c r="H3" s="15">
        <f t="shared" si="3"/>
        <v>0.85585585585585588</v>
      </c>
      <c r="I3" s="2">
        <f t="shared" si="4"/>
        <v>95</v>
      </c>
      <c r="J3" s="65">
        <f t="shared" si="5"/>
        <v>3.3333333333333333E-2</v>
      </c>
      <c r="K3" s="5">
        <v>2</v>
      </c>
      <c r="L3" s="69">
        <f t="shared" si="6"/>
        <v>0</v>
      </c>
      <c r="M3" s="5">
        <v>0</v>
      </c>
      <c r="N3" s="69">
        <f t="shared" si="7"/>
        <v>0</v>
      </c>
      <c r="O3" s="5">
        <v>0</v>
      </c>
      <c r="P3" s="69">
        <f t="shared" si="8"/>
        <v>1.8018018018018018E-2</v>
      </c>
      <c r="Q3" s="6">
        <f t="shared" si="9"/>
        <v>2</v>
      </c>
      <c r="R3" s="11">
        <f t="shared" si="10"/>
        <v>0.1</v>
      </c>
      <c r="S3" s="12">
        <v>6</v>
      </c>
      <c r="T3" s="11">
        <f t="shared" si="11"/>
        <v>0.16</v>
      </c>
      <c r="U3" s="12">
        <v>8</v>
      </c>
      <c r="V3" s="73">
        <f t="shared" si="12"/>
        <v>0</v>
      </c>
      <c r="W3" s="12">
        <v>0</v>
      </c>
      <c r="X3" s="11">
        <f t="shared" si="13"/>
        <v>0.12612612612612611</v>
      </c>
      <c r="Y3" s="12">
        <f t="shared" si="14"/>
        <v>14</v>
      </c>
      <c r="Z3" s="24">
        <v>40670</v>
      </c>
      <c r="AA3" s="8" t="str">
        <f t="shared" si="15"/>
        <v>FOR</v>
      </c>
    </row>
    <row r="4" spans="1:27" x14ac:dyDescent="0.25">
      <c r="A4" s="9" t="s">
        <v>73</v>
      </c>
      <c r="B4" s="3">
        <f t="shared" si="0"/>
        <v>0.625</v>
      </c>
      <c r="C4" s="2">
        <v>15</v>
      </c>
      <c r="D4" s="15">
        <f t="shared" si="1"/>
        <v>0.5</v>
      </c>
      <c r="E4" s="2">
        <v>11</v>
      </c>
      <c r="F4" s="64">
        <f t="shared" si="2"/>
        <v>0</v>
      </c>
      <c r="G4" s="2">
        <v>0</v>
      </c>
      <c r="H4" s="15">
        <f t="shared" si="3"/>
        <v>0.54166666666666663</v>
      </c>
      <c r="I4" s="2">
        <f t="shared" si="4"/>
        <v>26</v>
      </c>
      <c r="J4" s="4">
        <f t="shared" si="5"/>
        <v>0.125</v>
      </c>
      <c r="K4" s="5">
        <v>3</v>
      </c>
      <c r="L4" s="69">
        <f t="shared" si="6"/>
        <v>4.5454545454545456E-2</v>
      </c>
      <c r="M4" s="5">
        <v>1</v>
      </c>
      <c r="N4" s="69">
        <f t="shared" si="7"/>
        <v>0</v>
      </c>
      <c r="O4" s="5">
        <v>0</v>
      </c>
      <c r="P4" s="69">
        <f t="shared" si="8"/>
        <v>8.3333333333333329E-2</v>
      </c>
      <c r="Q4" s="6">
        <f t="shared" si="9"/>
        <v>4</v>
      </c>
      <c r="R4" s="11">
        <f t="shared" si="10"/>
        <v>0.25</v>
      </c>
      <c r="S4" s="12">
        <v>6</v>
      </c>
      <c r="T4" s="11">
        <f t="shared" si="11"/>
        <v>0.45454545454545453</v>
      </c>
      <c r="U4" s="12">
        <v>10</v>
      </c>
      <c r="V4" s="13">
        <f t="shared" si="12"/>
        <v>1</v>
      </c>
      <c r="W4" s="12">
        <v>2</v>
      </c>
      <c r="X4" s="11">
        <f t="shared" si="13"/>
        <v>0.375</v>
      </c>
      <c r="Y4" s="12">
        <f t="shared" si="14"/>
        <v>18</v>
      </c>
      <c r="Z4" s="24">
        <v>40697</v>
      </c>
      <c r="AA4" s="8" t="str">
        <f t="shared" si="15"/>
        <v>FOR</v>
      </c>
    </row>
    <row r="5" spans="1:27" x14ac:dyDescent="0.25">
      <c r="A5" s="9" t="s">
        <v>17</v>
      </c>
      <c r="B5" s="3">
        <f t="shared" si="0"/>
        <v>0.72131147540983609</v>
      </c>
      <c r="C5" s="2">
        <v>44</v>
      </c>
      <c r="D5" s="15">
        <f t="shared" si="1"/>
        <v>0.73333333333333328</v>
      </c>
      <c r="E5" s="2">
        <v>44</v>
      </c>
      <c r="F5" s="10">
        <f t="shared" si="2"/>
        <v>1</v>
      </c>
      <c r="G5" s="2">
        <v>2</v>
      </c>
      <c r="H5" s="15">
        <f t="shared" si="3"/>
        <v>0.73170731707317072</v>
      </c>
      <c r="I5" s="2">
        <f t="shared" si="4"/>
        <v>90</v>
      </c>
      <c r="J5" s="65">
        <f t="shared" si="5"/>
        <v>1.6393442622950821E-2</v>
      </c>
      <c r="K5" s="5">
        <v>1</v>
      </c>
      <c r="L5" s="69">
        <f t="shared" si="6"/>
        <v>8.3333333333333329E-2</v>
      </c>
      <c r="M5" s="5">
        <v>5</v>
      </c>
      <c r="N5" s="69">
        <f t="shared" si="7"/>
        <v>0</v>
      </c>
      <c r="O5" s="5">
        <v>0</v>
      </c>
      <c r="P5" s="69">
        <f t="shared" si="8"/>
        <v>4.878048780487805E-2</v>
      </c>
      <c r="Q5" s="6">
        <f t="shared" si="9"/>
        <v>6</v>
      </c>
      <c r="R5" s="11">
        <f t="shared" si="10"/>
        <v>0.26229508196721313</v>
      </c>
      <c r="S5" s="12">
        <v>16</v>
      </c>
      <c r="T5" s="11">
        <f t="shared" si="11"/>
        <v>0.18333333333333332</v>
      </c>
      <c r="U5" s="12">
        <v>11</v>
      </c>
      <c r="V5" s="73">
        <f t="shared" si="12"/>
        <v>0</v>
      </c>
      <c r="W5" s="12">
        <v>0</v>
      </c>
      <c r="X5" s="11">
        <f t="shared" si="13"/>
        <v>0.21951219512195122</v>
      </c>
      <c r="Y5" s="12">
        <f t="shared" si="14"/>
        <v>27</v>
      </c>
      <c r="Z5" s="24">
        <v>40698</v>
      </c>
      <c r="AA5" s="8" t="str">
        <f t="shared" si="15"/>
        <v>FOR</v>
      </c>
    </row>
    <row r="6" spans="1:27" x14ac:dyDescent="0.25">
      <c r="A6" s="9" t="s">
        <v>74</v>
      </c>
      <c r="B6" s="3">
        <f t="shared" si="0"/>
        <v>0.9107142857142857</v>
      </c>
      <c r="C6" s="2">
        <v>51</v>
      </c>
      <c r="D6" s="15">
        <f t="shared" si="1"/>
        <v>0.89130434782608692</v>
      </c>
      <c r="E6" s="2">
        <v>41</v>
      </c>
      <c r="F6" s="10">
        <f t="shared" si="2"/>
        <v>1</v>
      </c>
      <c r="G6" s="2">
        <v>2</v>
      </c>
      <c r="H6" s="15">
        <f t="shared" si="3"/>
        <v>0.90384615384615385</v>
      </c>
      <c r="I6" s="2">
        <f t="shared" si="4"/>
        <v>94</v>
      </c>
      <c r="J6" s="65">
        <f t="shared" si="5"/>
        <v>5.3571428571428568E-2</v>
      </c>
      <c r="K6" s="5">
        <v>3</v>
      </c>
      <c r="L6" s="69">
        <f t="shared" si="6"/>
        <v>4.3478260869565216E-2</v>
      </c>
      <c r="M6" s="5">
        <v>2</v>
      </c>
      <c r="N6" s="69">
        <f t="shared" si="7"/>
        <v>0</v>
      </c>
      <c r="O6" s="5">
        <v>0</v>
      </c>
      <c r="P6" s="69">
        <f t="shared" si="8"/>
        <v>4.807692307692308E-2</v>
      </c>
      <c r="Q6" s="6">
        <f t="shared" si="9"/>
        <v>5</v>
      </c>
      <c r="R6" s="73">
        <f t="shared" si="10"/>
        <v>3.5714285714285712E-2</v>
      </c>
      <c r="S6" s="83">
        <v>2</v>
      </c>
      <c r="T6" s="73">
        <f t="shared" si="11"/>
        <v>6.5217391304347824E-2</v>
      </c>
      <c r="U6" s="12">
        <v>3</v>
      </c>
      <c r="V6" s="73">
        <f t="shared" si="12"/>
        <v>0</v>
      </c>
      <c r="W6" s="12">
        <v>0</v>
      </c>
      <c r="X6" s="73">
        <f t="shared" si="13"/>
        <v>4.807692307692308E-2</v>
      </c>
      <c r="Y6" s="12">
        <f t="shared" si="14"/>
        <v>5</v>
      </c>
      <c r="Z6" s="24">
        <v>40705</v>
      </c>
      <c r="AA6" s="8" t="str">
        <f t="shared" si="15"/>
        <v>FOR</v>
      </c>
    </row>
    <row r="7" spans="1:27" x14ac:dyDescent="0.25">
      <c r="A7" s="9" t="s">
        <v>18</v>
      </c>
      <c r="B7" s="3">
        <f t="shared" si="0"/>
        <v>0.89795918367346939</v>
      </c>
      <c r="C7" s="2">
        <v>44</v>
      </c>
      <c r="D7" s="15">
        <f t="shared" si="1"/>
        <v>0.91666666666666663</v>
      </c>
      <c r="E7" s="2">
        <v>55</v>
      </c>
      <c r="F7" s="10">
        <f t="shared" si="2"/>
        <v>1</v>
      </c>
      <c r="G7" s="2">
        <v>2</v>
      </c>
      <c r="H7" s="15">
        <f t="shared" si="3"/>
        <v>0.90990990990990994</v>
      </c>
      <c r="I7" s="2">
        <f t="shared" si="4"/>
        <v>101</v>
      </c>
      <c r="J7" s="65">
        <f t="shared" si="5"/>
        <v>0</v>
      </c>
      <c r="K7" s="5">
        <v>0</v>
      </c>
      <c r="L7" s="69">
        <f t="shared" si="6"/>
        <v>0</v>
      </c>
      <c r="M7" s="5">
        <v>0</v>
      </c>
      <c r="N7" s="69">
        <f t="shared" si="7"/>
        <v>0</v>
      </c>
      <c r="O7" s="5">
        <v>0</v>
      </c>
      <c r="P7" s="69">
        <f t="shared" si="8"/>
        <v>0</v>
      </c>
      <c r="Q7" s="6">
        <f t="shared" si="9"/>
        <v>0</v>
      </c>
      <c r="R7" s="11">
        <f t="shared" si="10"/>
        <v>0.10204081632653061</v>
      </c>
      <c r="S7" s="12">
        <v>5</v>
      </c>
      <c r="T7" s="73">
        <f t="shared" si="11"/>
        <v>8.3333333333333329E-2</v>
      </c>
      <c r="U7" s="12">
        <v>5</v>
      </c>
      <c r="V7" s="73">
        <f t="shared" si="12"/>
        <v>0</v>
      </c>
      <c r="W7" s="12">
        <v>0</v>
      </c>
      <c r="X7" s="73">
        <f t="shared" si="13"/>
        <v>9.0090090090090086E-2</v>
      </c>
      <c r="Y7" s="12">
        <f t="shared" si="14"/>
        <v>10</v>
      </c>
      <c r="Z7" s="24">
        <v>40708</v>
      </c>
      <c r="AA7" s="8" t="str">
        <f t="shared" si="15"/>
        <v>FOR</v>
      </c>
    </row>
    <row r="8" spans="1:27" x14ac:dyDescent="0.25">
      <c r="A8" s="14" t="s">
        <v>76</v>
      </c>
      <c r="B8" s="3">
        <f t="shared" si="0"/>
        <v>0.80487804878048785</v>
      </c>
      <c r="C8" s="2">
        <v>33</v>
      </c>
      <c r="D8" s="15">
        <f t="shared" si="1"/>
        <v>0.82352941176470584</v>
      </c>
      <c r="E8" s="2">
        <v>14</v>
      </c>
      <c r="F8" s="10">
        <f t="shared" si="2"/>
        <v>1</v>
      </c>
      <c r="G8" s="2">
        <v>1</v>
      </c>
      <c r="H8" s="15">
        <f t="shared" si="3"/>
        <v>0.81355932203389836</v>
      </c>
      <c r="I8" s="2">
        <f t="shared" si="4"/>
        <v>48</v>
      </c>
      <c r="J8" s="65">
        <f t="shared" si="5"/>
        <v>0</v>
      </c>
      <c r="K8" s="5">
        <v>0</v>
      </c>
      <c r="L8" s="69">
        <f t="shared" si="6"/>
        <v>5.8823529411764705E-2</v>
      </c>
      <c r="M8" s="5">
        <v>1</v>
      </c>
      <c r="N8" s="69">
        <f t="shared" si="7"/>
        <v>0</v>
      </c>
      <c r="O8" s="5">
        <v>0</v>
      </c>
      <c r="P8" s="69">
        <f t="shared" si="8"/>
        <v>1.6949152542372881E-2</v>
      </c>
      <c r="Q8" s="6">
        <f t="shared" si="9"/>
        <v>1</v>
      </c>
      <c r="R8" s="11">
        <f t="shared" si="10"/>
        <v>0.1951219512195122</v>
      </c>
      <c r="S8" s="12">
        <v>8</v>
      </c>
      <c r="T8" s="11">
        <f t="shared" si="11"/>
        <v>0.11764705882352941</v>
      </c>
      <c r="U8" s="12">
        <v>2</v>
      </c>
      <c r="V8" s="73">
        <f t="shared" si="12"/>
        <v>0</v>
      </c>
      <c r="W8" s="12">
        <v>0</v>
      </c>
      <c r="X8" s="11">
        <f t="shared" si="13"/>
        <v>0.16949152542372881</v>
      </c>
      <c r="Y8" s="12">
        <f t="shared" si="14"/>
        <v>10</v>
      </c>
      <c r="Z8" s="25">
        <v>40711</v>
      </c>
      <c r="AA8" s="8" t="str">
        <f t="shared" si="15"/>
        <v>FOR</v>
      </c>
    </row>
    <row r="9" spans="1:27" x14ac:dyDescent="0.25">
      <c r="A9" s="9" t="s">
        <v>20</v>
      </c>
      <c r="B9" s="3">
        <f t="shared" si="0"/>
        <v>0.66666666666666663</v>
      </c>
      <c r="C9" s="2">
        <v>36</v>
      </c>
      <c r="D9" s="15">
        <f t="shared" si="1"/>
        <v>0.72093023255813948</v>
      </c>
      <c r="E9" s="2">
        <v>31</v>
      </c>
      <c r="F9" s="10">
        <f t="shared" si="2"/>
        <v>1</v>
      </c>
      <c r="G9" s="2">
        <v>2</v>
      </c>
      <c r="H9" s="15">
        <f t="shared" si="3"/>
        <v>0.69696969696969702</v>
      </c>
      <c r="I9" s="2">
        <f t="shared" si="4"/>
        <v>69</v>
      </c>
      <c r="J9" s="65">
        <f t="shared" si="5"/>
        <v>5.5555555555555552E-2</v>
      </c>
      <c r="K9" s="5">
        <v>3</v>
      </c>
      <c r="L9" s="69">
        <f t="shared" si="6"/>
        <v>4.6511627906976744E-2</v>
      </c>
      <c r="M9" s="5">
        <v>2</v>
      </c>
      <c r="N9" s="69">
        <f t="shared" si="7"/>
        <v>0</v>
      </c>
      <c r="O9" s="5">
        <v>0</v>
      </c>
      <c r="P9" s="69">
        <f t="shared" si="8"/>
        <v>5.0505050505050504E-2</v>
      </c>
      <c r="Q9" s="6">
        <f t="shared" si="9"/>
        <v>5</v>
      </c>
      <c r="R9" s="11">
        <f t="shared" si="10"/>
        <v>0.27777777777777779</v>
      </c>
      <c r="S9" s="12">
        <v>15</v>
      </c>
      <c r="T9" s="11">
        <f t="shared" si="11"/>
        <v>0.23255813953488372</v>
      </c>
      <c r="U9" s="12">
        <v>10</v>
      </c>
      <c r="V9" s="73">
        <f t="shared" si="12"/>
        <v>0</v>
      </c>
      <c r="W9" s="12">
        <v>0</v>
      </c>
      <c r="X9" s="11">
        <f t="shared" si="13"/>
        <v>0.25252525252525254</v>
      </c>
      <c r="Y9" s="12">
        <f t="shared" si="14"/>
        <v>25</v>
      </c>
      <c r="Z9" s="24">
        <v>40719</v>
      </c>
      <c r="AA9" s="8" t="str">
        <f t="shared" si="15"/>
        <v>FOR</v>
      </c>
    </row>
    <row r="10" spans="1:27" x14ac:dyDescent="0.25">
      <c r="A10" s="9" t="s">
        <v>19</v>
      </c>
      <c r="B10" s="3">
        <f t="shared" si="0"/>
        <v>0.87272727272727268</v>
      </c>
      <c r="C10" s="2">
        <v>48</v>
      </c>
      <c r="D10" s="15">
        <f t="shared" si="1"/>
        <v>0.92500000000000004</v>
      </c>
      <c r="E10" s="2">
        <v>37</v>
      </c>
      <c r="F10" s="10">
        <f t="shared" si="2"/>
        <v>1</v>
      </c>
      <c r="G10" s="2">
        <v>1</v>
      </c>
      <c r="H10" s="15">
        <f t="shared" si="3"/>
        <v>0.89583333333333337</v>
      </c>
      <c r="I10" s="2">
        <f t="shared" si="4"/>
        <v>86</v>
      </c>
      <c r="J10" s="65">
        <f t="shared" si="5"/>
        <v>1.8181818181818181E-2</v>
      </c>
      <c r="K10" s="5">
        <v>1</v>
      </c>
      <c r="L10" s="69">
        <f t="shared" si="6"/>
        <v>2.5000000000000001E-2</v>
      </c>
      <c r="M10" s="5">
        <v>1</v>
      </c>
      <c r="N10" s="69">
        <f t="shared" si="7"/>
        <v>0</v>
      </c>
      <c r="O10" s="5">
        <v>0</v>
      </c>
      <c r="P10" s="69">
        <f t="shared" si="8"/>
        <v>2.0833333333333332E-2</v>
      </c>
      <c r="Q10" s="6">
        <f t="shared" si="9"/>
        <v>2</v>
      </c>
      <c r="R10" s="11">
        <f t="shared" si="10"/>
        <v>0.10909090909090909</v>
      </c>
      <c r="S10" s="12">
        <v>6</v>
      </c>
      <c r="T10" s="73">
        <f t="shared" si="11"/>
        <v>0.05</v>
      </c>
      <c r="U10" s="12">
        <v>2</v>
      </c>
      <c r="V10" s="73">
        <f t="shared" si="12"/>
        <v>0</v>
      </c>
      <c r="W10" s="12">
        <v>0</v>
      </c>
      <c r="X10" s="73">
        <f t="shared" si="13"/>
        <v>8.3333333333333329E-2</v>
      </c>
      <c r="Y10" s="12">
        <f t="shared" si="14"/>
        <v>8</v>
      </c>
      <c r="Z10" s="24">
        <v>40719</v>
      </c>
      <c r="AA10" s="8" t="str">
        <f t="shared" si="15"/>
        <v>FOR</v>
      </c>
    </row>
    <row r="11" spans="1:27" x14ac:dyDescent="0.25">
      <c r="A11" s="14" t="s">
        <v>83</v>
      </c>
      <c r="B11" s="3">
        <f t="shared" si="0"/>
        <v>0.95121951219512191</v>
      </c>
      <c r="C11" s="2">
        <v>39</v>
      </c>
      <c r="D11" s="15">
        <f t="shared" si="1"/>
        <v>0.79487179487179482</v>
      </c>
      <c r="E11" s="2">
        <v>31</v>
      </c>
      <c r="F11" s="10">
        <f t="shared" si="2"/>
        <v>1</v>
      </c>
      <c r="G11" s="2">
        <v>1</v>
      </c>
      <c r="H11" s="15">
        <f t="shared" si="3"/>
        <v>0.87654320987654322</v>
      </c>
      <c r="I11" s="2">
        <f t="shared" si="4"/>
        <v>71</v>
      </c>
      <c r="J11" s="65">
        <f t="shared" si="5"/>
        <v>0</v>
      </c>
      <c r="K11" s="5">
        <v>0</v>
      </c>
      <c r="L11" s="69">
        <f t="shared" si="6"/>
        <v>5.128205128205128E-2</v>
      </c>
      <c r="M11" s="5">
        <v>2</v>
      </c>
      <c r="N11" s="69">
        <f t="shared" si="7"/>
        <v>0</v>
      </c>
      <c r="O11" s="5">
        <v>0</v>
      </c>
      <c r="P11" s="69">
        <f t="shared" si="8"/>
        <v>2.4691358024691357E-2</v>
      </c>
      <c r="Q11" s="6">
        <f t="shared" si="9"/>
        <v>2</v>
      </c>
      <c r="R11" s="73">
        <f t="shared" si="10"/>
        <v>4.878048780487805E-2</v>
      </c>
      <c r="S11" s="12">
        <v>2</v>
      </c>
      <c r="T11" s="11">
        <f t="shared" si="11"/>
        <v>0.15384615384615385</v>
      </c>
      <c r="U11" s="12">
        <v>6</v>
      </c>
      <c r="V11" s="73">
        <f t="shared" si="12"/>
        <v>0</v>
      </c>
      <c r="W11" s="12">
        <v>0</v>
      </c>
      <c r="X11" s="73">
        <f t="shared" si="13"/>
        <v>9.8765432098765427E-2</v>
      </c>
      <c r="Y11" s="12">
        <f t="shared" si="14"/>
        <v>8</v>
      </c>
      <c r="Z11" s="25">
        <v>40722</v>
      </c>
      <c r="AA11" s="8" t="str">
        <f t="shared" si="15"/>
        <v>FOR</v>
      </c>
    </row>
    <row r="12" spans="1:27" x14ac:dyDescent="0.25">
      <c r="A12" s="9" t="s">
        <v>21</v>
      </c>
      <c r="B12" s="3">
        <f t="shared" si="0"/>
        <v>0.93333333333333335</v>
      </c>
      <c r="C12" s="2">
        <v>42</v>
      </c>
      <c r="D12" s="15">
        <f t="shared" si="1"/>
        <v>0.84375</v>
      </c>
      <c r="E12" s="2">
        <v>27</v>
      </c>
      <c r="F12" s="10">
        <f t="shared" si="2"/>
        <v>1</v>
      </c>
      <c r="G12" s="2">
        <v>2</v>
      </c>
      <c r="H12" s="15">
        <f t="shared" si="3"/>
        <v>0.89873417721518989</v>
      </c>
      <c r="I12" s="2">
        <f t="shared" si="4"/>
        <v>71</v>
      </c>
      <c r="J12" s="65">
        <f t="shared" si="5"/>
        <v>2.2222222222222223E-2</v>
      </c>
      <c r="K12" s="5">
        <v>1</v>
      </c>
      <c r="L12" s="69">
        <f t="shared" si="6"/>
        <v>0</v>
      </c>
      <c r="M12" s="5">
        <v>0</v>
      </c>
      <c r="N12" s="69">
        <f t="shared" si="7"/>
        <v>0</v>
      </c>
      <c r="O12" s="5">
        <v>0</v>
      </c>
      <c r="P12" s="69">
        <f t="shared" si="8"/>
        <v>1.2658227848101266E-2</v>
      </c>
      <c r="Q12" s="6">
        <f t="shared" si="9"/>
        <v>1</v>
      </c>
      <c r="R12" s="73">
        <f t="shared" si="10"/>
        <v>4.4444444444444446E-2</v>
      </c>
      <c r="S12" s="12">
        <v>2</v>
      </c>
      <c r="T12" s="11">
        <f t="shared" si="11"/>
        <v>0.15625</v>
      </c>
      <c r="U12" s="12">
        <v>5</v>
      </c>
      <c r="V12" s="73">
        <f t="shared" si="12"/>
        <v>0</v>
      </c>
      <c r="W12" s="12">
        <v>0</v>
      </c>
      <c r="X12" s="73">
        <f t="shared" si="13"/>
        <v>8.8607594936708861E-2</v>
      </c>
      <c r="Y12" s="12">
        <f t="shared" si="14"/>
        <v>7</v>
      </c>
      <c r="Z12" s="24">
        <v>40738</v>
      </c>
      <c r="AA12" s="8" t="str">
        <f t="shared" si="15"/>
        <v>FOR</v>
      </c>
    </row>
    <row r="13" spans="1:27" x14ac:dyDescent="0.25">
      <c r="A13" s="9" t="s">
        <v>22</v>
      </c>
      <c r="B13" s="3">
        <f t="shared" si="0"/>
        <v>0.96153846153846156</v>
      </c>
      <c r="C13" s="2">
        <v>25</v>
      </c>
      <c r="D13" s="15">
        <f t="shared" si="1"/>
        <v>0.88</v>
      </c>
      <c r="E13" s="2">
        <v>22</v>
      </c>
      <c r="F13" s="10">
        <f t="shared" si="2"/>
        <v>1</v>
      </c>
      <c r="G13" s="2">
        <v>1</v>
      </c>
      <c r="H13" s="15">
        <f t="shared" si="3"/>
        <v>0.92307692307692313</v>
      </c>
      <c r="I13" s="2">
        <f t="shared" si="4"/>
        <v>48</v>
      </c>
      <c r="J13" s="65">
        <f t="shared" si="5"/>
        <v>3.8461538461538464E-2</v>
      </c>
      <c r="K13" s="5">
        <v>1</v>
      </c>
      <c r="L13" s="7">
        <f t="shared" si="6"/>
        <v>0.12</v>
      </c>
      <c r="M13" s="5">
        <v>3</v>
      </c>
      <c r="N13" s="69">
        <f t="shared" si="7"/>
        <v>0</v>
      </c>
      <c r="O13" s="5">
        <v>0</v>
      </c>
      <c r="P13" s="69">
        <f t="shared" si="8"/>
        <v>7.6923076923076927E-2</v>
      </c>
      <c r="Q13" s="6">
        <f t="shared" si="9"/>
        <v>4</v>
      </c>
      <c r="R13" s="73">
        <f t="shared" si="10"/>
        <v>0</v>
      </c>
      <c r="S13" s="12">
        <v>0</v>
      </c>
      <c r="T13" s="73">
        <f t="shared" si="11"/>
        <v>0</v>
      </c>
      <c r="U13" s="12">
        <v>0</v>
      </c>
      <c r="V13" s="73">
        <f t="shared" si="12"/>
        <v>0</v>
      </c>
      <c r="W13" s="12">
        <v>0</v>
      </c>
      <c r="X13" s="73">
        <f t="shared" si="13"/>
        <v>0</v>
      </c>
      <c r="Y13" s="12">
        <f t="shared" si="14"/>
        <v>0</v>
      </c>
      <c r="Z13" s="24">
        <v>40743</v>
      </c>
      <c r="AA13" s="8" t="str">
        <f t="shared" si="15"/>
        <v>FOR</v>
      </c>
    </row>
    <row r="14" spans="1:27" x14ac:dyDescent="0.25">
      <c r="A14" s="9" t="s">
        <v>24</v>
      </c>
      <c r="B14" s="3">
        <f t="shared" si="0"/>
        <v>0.91891891891891897</v>
      </c>
      <c r="C14" s="2">
        <v>34</v>
      </c>
      <c r="D14" s="15">
        <f t="shared" si="1"/>
        <v>0.93939393939393945</v>
      </c>
      <c r="E14" s="2">
        <v>31</v>
      </c>
      <c r="F14" s="10">
        <f t="shared" si="2"/>
        <v>1</v>
      </c>
      <c r="G14" s="2">
        <v>2</v>
      </c>
      <c r="H14" s="15">
        <f t="shared" si="3"/>
        <v>0.93055555555555558</v>
      </c>
      <c r="I14" s="2">
        <f t="shared" si="4"/>
        <v>67</v>
      </c>
      <c r="J14" s="65">
        <f t="shared" si="5"/>
        <v>0</v>
      </c>
      <c r="K14" s="5">
        <v>0</v>
      </c>
      <c r="L14" s="69">
        <f t="shared" si="6"/>
        <v>3.0303030303030304E-2</v>
      </c>
      <c r="M14" s="5">
        <v>1</v>
      </c>
      <c r="N14" s="69">
        <f t="shared" si="7"/>
        <v>0</v>
      </c>
      <c r="O14" s="5">
        <v>0</v>
      </c>
      <c r="P14" s="69">
        <f t="shared" si="8"/>
        <v>1.3888888888888888E-2</v>
      </c>
      <c r="Q14" s="6">
        <f t="shared" si="9"/>
        <v>1</v>
      </c>
      <c r="R14" s="73">
        <f t="shared" si="10"/>
        <v>8.1081081081081086E-2</v>
      </c>
      <c r="S14" s="12">
        <v>3</v>
      </c>
      <c r="T14" s="73">
        <f t="shared" si="11"/>
        <v>3.0303030303030304E-2</v>
      </c>
      <c r="U14" s="12">
        <v>1</v>
      </c>
      <c r="V14" s="73">
        <f t="shared" si="12"/>
        <v>0</v>
      </c>
      <c r="W14" s="12">
        <v>0</v>
      </c>
      <c r="X14" s="73">
        <f t="shared" si="13"/>
        <v>5.5555555555555552E-2</v>
      </c>
      <c r="Y14" s="12">
        <f t="shared" si="14"/>
        <v>4</v>
      </c>
      <c r="Z14" s="24">
        <v>40792</v>
      </c>
      <c r="AA14" s="8" t="str">
        <f t="shared" si="15"/>
        <v>FOR</v>
      </c>
    </row>
    <row r="15" spans="1:27" x14ac:dyDescent="0.25">
      <c r="A15" s="9" t="s">
        <v>25</v>
      </c>
      <c r="B15" s="3">
        <f t="shared" si="0"/>
        <v>0.90322580645161288</v>
      </c>
      <c r="C15" s="2">
        <v>56</v>
      </c>
      <c r="D15" s="15">
        <f t="shared" si="1"/>
        <v>0.79545454545454541</v>
      </c>
      <c r="E15" s="2">
        <v>35</v>
      </c>
      <c r="F15" s="10">
        <f t="shared" si="2"/>
        <v>1</v>
      </c>
      <c r="G15" s="2">
        <v>1</v>
      </c>
      <c r="H15" s="15">
        <f t="shared" si="3"/>
        <v>0.85981308411214952</v>
      </c>
      <c r="I15" s="2">
        <f t="shared" si="4"/>
        <v>92</v>
      </c>
      <c r="J15" s="65">
        <f t="shared" si="5"/>
        <v>4.8387096774193547E-2</v>
      </c>
      <c r="K15" s="5">
        <v>3</v>
      </c>
      <c r="L15" s="69">
        <f t="shared" si="6"/>
        <v>0</v>
      </c>
      <c r="M15" s="5">
        <v>0</v>
      </c>
      <c r="N15" s="69">
        <f t="shared" si="7"/>
        <v>0</v>
      </c>
      <c r="O15" s="5">
        <v>0</v>
      </c>
      <c r="P15" s="69">
        <f t="shared" si="8"/>
        <v>2.8037383177570093E-2</v>
      </c>
      <c r="Q15" s="6">
        <f t="shared" si="9"/>
        <v>3</v>
      </c>
      <c r="R15" s="73">
        <f t="shared" si="10"/>
        <v>4.8387096774193547E-2</v>
      </c>
      <c r="S15" s="12">
        <v>3</v>
      </c>
      <c r="T15" s="11">
        <f t="shared" si="11"/>
        <v>0.20454545454545456</v>
      </c>
      <c r="U15" s="12">
        <v>9</v>
      </c>
      <c r="V15" s="73">
        <f t="shared" si="12"/>
        <v>0</v>
      </c>
      <c r="W15" s="12">
        <v>0</v>
      </c>
      <c r="X15" s="11">
        <f t="shared" si="13"/>
        <v>0.11214953271028037</v>
      </c>
      <c r="Y15" s="12">
        <f t="shared" si="14"/>
        <v>12</v>
      </c>
      <c r="Z15" s="24">
        <v>40794</v>
      </c>
      <c r="AA15" s="8" t="str">
        <f t="shared" si="15"/>
        <v>FOR</v>
      </c>
    </row>
    <row r="16" spans="1:27" x14ac:dyDescent="0.25">
      <c r="A16" s="14" t="s">
        <v>23</v>
      </c>
      <c r="B16" s="3">
        <f t="shared" si="0"/>
        <v>0.57499999999999996</v>
      </c>
      <c r="C16" s="2">
        <v>23</v>
      </c>
      <c r="D16" s="15">
        <f t="shared" si="1"/>
        <v>0.43333333333333335</v>
      </c>
      <c r="E16" s="2">
        <v>13</v>
      </c>
      <c r="F16" s="10">
        <f t="shared" si="2"/>
        <v>1</v>
      </c>
      <c r="G16" s="2">
        <v>1</v>
      </c>
      <c r="H16" s="15">
        <f t="shared" si="3"/>
        <v>0.52112676056338025</v>
      </c>
      <c r="I16" s="2">
        <f t="shared" si="4"/>
        <v>37</v>
      </c>
      <c r="J16" s="65">
        <f t="shared" si="5"/>
        <v>2.5000000000000001E-2</v>
      </c>
      <c r="K16" s="5">
        <v>1</v>
      </c>
      <c r="L16" s="7">
        <f t="shared" si="6"/>
        <v>0.16666666666666666</v>
      </c>
      <c r="M16" s="5">
        <v>5</v>
      </c>
      <c r="N16" s="69">
        <f t="shared" si="7"/>
        <v>0</v>
      </c>
      <c r="O16" s="5">
        <v>0</v>
      </c>
      <c r="P16" s="69">
        <f t="shared" si="8"/>
        <v>8.4507042253521125E-2</v>
      </c>
      <c r="Q16" s="6">
        <f t="shared" si="9"/>
        <v>6</v>
      </c>
      <c r="R16" s="11">
        <f t="shared" si="10"/>
        <v>0.4</v>
      </c>
      <c r="S16" s="12">
        <v>16</v>
      </c>
      <c r="T16" s="11">
        <f t="shared" si="11"/>
        <v>0.4</v>
      </c>
      <c r="U16" s="12">
        <v>12</v>
      </c>
      <c r="V16" s="73">
        <f t="shared" si="12"/>
        <v>0</v>
      </c>
      <c r="W16" s="12">
        <v>0</v>
      </c>
      <c r="X16" s="11">
        <f t="shared" si="13"/>
        <v>0.39436619718309857</v>
      </c>
      <c r="Y16" s="12">
        <f t="shared" si="14"/>
        <v>28</v>
      </c>
      <c r="Z16" s="25">
        <v>40796</v>
      </c>
      <c r="AA16" s="8" t="str">
        <f t="shared" si="15"/>
        <v>FOR</v>
      </c>
    </row>
    <row r="17" spans="1:27" x14ac:dyDescent="0.25">
      <c r="A17" s="14" t="s">
        <v>26</v>
      </c>
      <c r="B17" s="3">
        <f t="shared" si="0"/>
        <v>0.90163934426229508</v>
      </c>
      <c r="C17" s="2">
        <v>55</v>
      </c>
      <c r="D17" s="15">
        <f t="shared" si="1"/>
        <v>0.85</v>
      </c>
      <c r="E17" s="2">
        <v>34</v>
      </c>
      <c r="F17" s="10">
        <f t="shared" si="2"/>
        <v>1</v>
      </c>
      <c r="G17" s="2">
        <v>1</v>
      </c>
      <c r="H17" s="15">
        <f t="shared" si="3"/>
        <v>0.88235294117647056</v>
      </c>
      <c r="I17" s="2">
        <f t="shared" si="4"/>
        <v>90</v>
      </c>
      <c r="J17" s="65">
        <f t="shared" si="5"/>
        <v>0</v>
      </c>
      <c r="K17" s="5">
        <v>0</v>
      </c>
      <c r="L17" s="69">
        <f t="shared" si="6"/>
        <v>2.5000000000000001E-2</v>
      </c>
      <c r="M17" s="5">
        <v>1</v>
      </c>
      <c r="N17" s="69">
        <f t="shared" si="7"/>
        <v>0</v>
      </c>
      <c r="O17" s="5">
        <v>0</v>
      </c>
      <c r="P17" s="69">
        <f t="shared" si="8"/>
        <v>9.8039215686274508E-3</v>
      </c>
      <c r="Q17" s="6">
        <f t="shared" si="9"/>
        <v>1</v>
      </c>
      <c r="R17" s="73">
        <f t="shared" si="10"/>
        <v>9.8360655737704916E-2</v>
      </c>
      <c r="S17" s="12">
        <v>6</v>
      </c>
      <c r="T17" s="11">
        <f t="shared" si="11"/>
        <v>0.125</v>
      </c>
      <c r="U17" s="12">
        <v>5</v>
      </c>
      <c r="V17" s="73">
        <f t="shared" si="12"/>
        <v>0</v>
      </c>
      <c r="W17" s="12">
        <v>0</v>
      </c>
      <c r="X17" s="11">
        <f t="shared" si="13"/>
        <v>0.10784313725490197</v>
      </c>
      <c r="Y17" s="12">
        <f t="shared" si="14"/>
        <v>11</v>
      </c>
      <c r="Z17" s="25">
        <v>40810</v>
      </c>
      <c r="AA17" s="8" t="str">
        <f t="shared" si="15"/>
        <v>FOR</v>
      </c>
    </row>
    <row r="18" spans="1:27" x14ac:dyDescent="0.25">
      <c r="A18" s="14" t="s">
        <v>27</v>
      </c>
      <c r="B18" s="3">
        <f t="shared" si="0"/>
        <v>0.55882352941176472</v>
      </c>
      <c r="C18" s="2">
        <v>38</v>
      </c>
      <c r="D18" s="15">
        <f t="shared" si="1"/>
        <v>0.7321428571428571</v>
      </c>
      <c r="E18" s="2">
        <v>41</v>
      </c>
      <c r="F18" s="10">
        <f t="shared" si="2"/>
        <v>1</v>
      </c>
      <c r="G18" s="2">
        <v>3</v>
      </c>
      <c r="H18" s="15">
        <f t="shared" si="3"/>
        <v>0.64566929133858264</v>
      </c>
      <c r="I18" s="2">
        <f t="shared" si="4"/>
        <v>82</v>
      </c>
      <c r="J18" s="65">
        <f t="shared" si="5"/>
        <v>5.8823529411764705E-2</v>
      </c>
      <c r="K18" s="5">
        <v>4</v>
      </c>
      <c r="L18" s="69">
        <f t="shared" si="6"/>
        <v>3.5714285714285712E-2</v>
      </c>
      <c r="M18" s="5">
        <v>2</v>
      </c>
      <c r="N18" s="69">
        <f t="shared" si="7"/>
        <v>0</v>
      </c>
      <c r="O18" s="5">
        <v>0</v>
      </c>
      <c r="P18" s="69">
        <f t="shared" si="8"/>
        <v>4.7244094488188976E-2</v>
      </c>
      <c r="Q18" s="6">
        <f t="shared" si="9"/>
        <v>6</v>
      </c>
      <c r="R18" s="11">
        <f t="shared" si="10"/>
        <v>0.38235294117647056</v>
      </c>
      <c r="S18" s="12">
        <v>26</v>
      </c>
      <c r="T18" s="11">
        <f t="shared" si="11"/>
        <v>0.23214285714285715</v>
      </c>
      <c r="U18" s="12">
        <v>13</v>
      </c>
      <c r="V18" s="73">
        <f t="shared" si="12"/>
        <v>0</v>
      </c>
      <c r="W18" s="12">
        <v>0</v>
      </c>
      <c r="X18" s="11">
        <f t="shared" si="13"/>
        <v>0.30708661417322836</v>
      </c>
      <c r="Y18" s="12">
        <f t="shared" si="14"/>
        <v>39</v>
      </c>
      <c r="Z18" s="25">
        <v>40810</v>
      </c>
      <c r="AA18" s="8" t="str">
        <f t="shared" si="15"/>
        <v>FOR</v>
      </c>
    </row>
    <row r="19" spans="1:27" x14ac:dyDescent="0.25">
      <c r="A19" s="14" t="s">
        <v>75</v>
      </c>
      <c r="B19" s="3">
        <f t="shared" si="0"/>
        <v>0.83333333333333337</v>
      </c>
      <c r="C19" s="2">
        <v>30</v>
      </c>
      <c r="D19" s="15">
        <f t="shared" si="1"/>
        <v>0.93333333333333335</v>
      </c>
      <c r="E19" s="2">
        <v>42</v>
      </c>
      <c r="F19" s="10">
        <f t="shared" si="2"/>
        <v>1</v>
      </c>
      <c r="G19" s="2">
        <v>2</v>
      </c>
      <c r="H19" s="15">
        <f t="shared" si="3"/>
        <v>0.89156626506024095</v>
      </c>
      <c r="I19" s="2">
        <f t="shared" si="4"/>
        <v>74</v>
      </c>
      <c r="J19" s="65">
        <f t="shared" si="5"/>
        <v>5.5555555555555552E-2</v>
      </c>
      <c r="K19" s="5">
        <v>2</v>
      </c>
      <c r="L19" s="69">
        <f t="shared" si="6"/>
        <v>0</v>
      </c>
      <c r="M19" s="5">
        <v>0</v>
      </c>
      <c r="N19" s="69">
        <f t="shared" si="7"/>
        <v>0</v>
      </c>
      <c r="O19" s="5">
        <v>0</v>
      </c>
      <c r="P19" s="69">
        <f t="shared" si="8"/>
        <v>2.4096385542168676E-2</v>
      </c>
      <c r="Q19" s="6">
        <f t="shared" si="9"/>
        <v>2</v>
      </c>
      <c r="R19" s="11">
        <f t="shared" si="10"/>
        <v>0.1111111111111111</v>
      </c>
      <c r="S19" s="12">
        <v>4</v>
      </c>
      <c r="T19" s="73">
        <f t="shared" si="11"/>
        <v>6.6666666666666666E-2</v>
      </c>
      <c r="U19" s="12">
        <v>3</v>
      </c>
      <c r="V19" s="73">
        <f t="shared" si="12"/>
        <v>0</v>
      </c>
      <c r="W19" s="12">
        <v>0</v>
      </c>
      <c r="X19" s="73">
        <f t="shared" si="13"/>
        <v>8.4337349397590355E-2</v>
      </c>
      <c r="Y19" s="12">
        <f t="shared" si="14"/>
        <v>7</v>
      </c>
      <c r="Z19" s="25">
        <v>40817</v>
      </c>
      <c r="AA19" s="8" t="str">
        <f t="shared" si="15"/>
        <v>FOR</v>
      </c>
    </row>
    <row r="20" spans="1:27" x14ac:dyDescent="0.25">
      <c r="A20" s="9" t="s">
        <v>81</v>
      </c>
      <c r="B20" s="3">
        <f t="shared" si="0"/>
        <v>0.61224489795918369</v>
      </c>
      <c r="C20" s="2">
        <v>30</v>
      </c>
      <c r="D20" s="15">
        <f t="shared" si="1"/>
        <v>0.75510204081632648</v>
      </c>
      <c r="E20" s="2">
        <v>37</v>
      </c>
      <c r="F20" s="15">
        <f t="shared" si="2"/>
        <v>0.33333333333333331</v>
      </c>
      <c r="G20" s="2">
        <v>1</v>
      </c>
      <c r="H20" s="15">
        <f t="shared" si="3"/>
        <v>0.67326732673267331</v>
      </c>
      <c r="I20" s="2">
        <f t="shared" si="4"/>
        <v>68</v>
      </c>
      <c r="J20" s="4">
        <f t="shared" si="5"/>
        <v>0.10204081632653061</v>
      </c>
      <c r="K20" s="5">
        <v>5</v>
      </c>
      <c r="L20" s="69">
        <f t="shared" si="6"/>
        <v>4.0816326530612242E-2</v>
      </c>
      <c r="M20" s="5">
        <v>2</v>
      </c>
      <c r="N20" s="139">
        <f t="shared" si="7"/>
        <v>0.66666666666666663</v>
      </c>
      <c r="O20" s="5">
        <v>2</v>
      </c>
      <c r="P20" s="69">
        <f t="shared" si="8"/>
        <v>8.9108910891089105E-2</v>
      </c>
      <c r="Q20" s="6">
        <f t="shared" si="9"/>
        <v>9</v>
      </c>
      <c r="R20" s="11">
        <f t="shared" si="10"/>
        <v>0.2857142857142857</v>
      </c>
      <c r="S20" s="12">
        <v>14</v>
      </c>
      <c r="T20" s="11">
        <f t="shared" si="11"/>
        <v>0.20408163265306123</v>
      </c>
      <c r="U20" s="12">
        <v>10</v>
      </c>
      <c r="V20" s="136">
        <f t="shared" si="12"/>
        <v>0</v>
      </c>
      <c r="W20" s="12">
        <v>0</v>
      </c>
      <c r="X20" s="11">
        <f t="shared" si="13"/>
        <v>0.23762376237623761</v>
      </c>
      <c r="Y20" s="12">
        <f t="shared" si="14"/>
        <v>24</v>
      </c>
      <c r="Z20" s="24">
        <v>40817</v>
      </c>
      <c r="AA20" s="8" t="str">
        <f t="shared" si="15"/>
        <v>FOR</v>
      </c>
    </row>
    <row r="21" spans="1:27" x14ac:dyDescent="0.25">
      <c r="A21" s="9" t="s">
        <v>31</v>
      </c>
      <c r="B21" s="3">
        <f t="shared" si="0"/>
        <v>0.47435897435897434</v>
      </c>
      <c r="C21" s="2">
        <v>37</v>
      </c>
      <c r="D21" s="15">
        <f t="shared" si="1"/>
        <v>0.46153846153846156</v>
      </c>
      <c r="E21" s="2">
        <v>30</v>
      </c>
      <c r="F21" s="64">
        <f t="shared" si="2"/>
        <v>0</v>
      </c>
      <c r="G21" s="2">
        <v>0</v>
      </c>
      <c r="H21" s="15">
        <f t="shared" si="3"/>
        <v>0.46206896551724136</v>
      </c>
      <c r="I21" s="2">
        <f t="shared" si="4"/>
        <v>67</v>
      </c>
      <c r="J21" s="65">
        <f t="shared" si="5"/>
        <v>0</v>
      </c>
      <c r="K21" s="5">
        <v>0</v>
      </c>
      <c r="L21" s="69">
        <f t="shared" si="6"/>
        <v>0</v>
      </c>
      <c r="M21" s="5">
        <v>0</v>
      </c>
      <c r="N21" s="69">
        <f t="shared" si="7"/>
        <v>0</v>
      </c>
      <c r="O21" s="5">
        <v>0</v>
      </c>
      <c r="P21" s="69">
        <f t="shared" si="8"/>
        <v>0</v>
      </c>
      <c r="Q21" s="6">
        <f t="shared" si="9"/>
        <v>0</v>
      </c>
      <c r="R21" s="11">
        <f t="shared" si="10"/>
        <v>0.52564102564102566</v>
      </c>
      <c r="S21" s="12">
        <v>41</v>
      </c>
      <c r="T21" s="11">
        <f t="shared" si="11"/>
        <v>0.53846153846153844</v>
      </c>
      <c r="U21" s="12">
        <v>35</v>
      </c>
      <c r="V21" s="13">
        <f t="shared" si="12"/>
        <v>1</v>
      </c>
      <c r="W21" s="12">
        <v>2</v>
      </c>
      <c r="X21" s="11">
        <f t="shared" si="13"/>
        <v>0.53793103448275859</v>
      </c>
      <c r="Y21" s="12">
        <f t="shared" si="14"/>
        <v>78</v>
      </c>
      <c r="Z21" s="24">
        <v>40824</v>
      </c>
      <c r="AA21" s="8" t="str">
        <f t="shared" si="15"/>
        <v>AGAINST</v>
      </c>
    </row>
    <row r="22" spans="1:27" x14ac:dyDescent="0.25">
      <c r="A22" s="9" t="s">
        <v>29</v>
      </c>
      <c r="B22" s="3">
        <f t="shared" si="0"/>
        <v>0.73770491803278693</v>
      </c>
      <c r="C22" s="2">
        <v>45</v>
      </c>
      <c r="D22" s="15">
        <f t="shared" si="1"/>
        <v>0.625</v>
      </c>
      <c r="E22" s="2">
        <v>30</v>
      </c>
      <c r="F22" s="15">
        <f t="shared" si="2"/>
        <v>0.33333333333333331</v>
      </c>
      <c r="G22" s="2">
        <v>1</v>
      </c>
      <c r="H22" s="15">
        <f t="shared" si="3"/>
        <v>0.6785714285714286</v>
      </c>
      <c r="I22" s="2">
        <f t="shared" si="4"/>
        <v>76</v>
      </c>
      <c r="J22" s="65">
        <f t="shared" si="5"/>
        <v>0</v>
      </c>
      <c r="K22" s="5">
        <v>0</v>
      </c>
      <c r="L22" s="69">
        <f t="shared" si="6"/>
        <v>0</v>
      </c>
      <c r="M22" s="5">
        <v>0</v>
      </c>
      <c r="N22" s="69">
        <f t="shared" si="7"/>
        <v>0</v>
      </c>
      <c r="O22" s="5">
        <v>0</v>
      </c>
      <c r="P22" s="69">
        <f t="shared" si="8"/>
        <v>0</v>
      </c>
      <c r="Q22" s="6">
        <f t="shared" si="9"/>
        <v>0</v>
      </c>
      <c r="R22" s="11">
        <f t="shared" si="10"/>
        <v>0.26229508196721313</v>
      </c>
      <c r="S22" s="12">
        <v>16</v>
      </c>
      <c r="T22" s="11">
        <f t="shared" si="11"/>
        <v>0.375</v>
      </c>
      <c r="U22" s="12">
        <v>18</v>
      </c>
      <c r="V22" s="11">
        <f t="shared" si="12"/>
        <v>0.66666666666666663</v>
      </c>
      <c r="W22" s="12">
        <v>2</v>
      </c>
      <c r="X22" s="11">
        <f t="shared" si="13"/>
        <v>0.32142857142857145</v>
      </c>
      <c r="Y22" s="12">
        <f t="shared" si="14"/>
        <v>36</v>
      </c>
      <c r="Z22" s="24">
        <v>40824</v>
      </c>
      <c r="AA22" s="8" t="str">
        <f t="shared" si="15"/>
        <v>FOR</v>
      </c>
    </row>
    <row r="23" spans="1:27" x14ac:dyDescent="0.25">
      <c r="A23" s="9" t="s">
        <v>28</v>
      </c>
      <c r="B23" s="3">
        <f t="shared" si="0"/>
        <v>0.69696969696969702</v>
      </c>
      <c r="C23" s="2">
        <v>46</v>
      </c>
      <c r="D23" s="15">
        <f t="shared" si="1"/>
        <v>0.77586206896551724</v>
      </c>
      <c r="E23" s="2">
        <v>45</v>
      </c>
      <c r="F23" s="10">
        <f t="shared" si="2"/>
        <v>1</v>
      </c>
      <c r="G23" s="2">
        <v>3</v>
      </c>
      <c r="H23" s="15">
        <f t="shared" si="3"/>
        <v>0.74015748031496065</v>
      </c>
      <c r="I23" s="2">
        <f t="shared" si="4"/>
        <v>94</v>
      </c>
      <c r="J23" s="65">
        <f t="shared" si="5"/>
        <v>3.0303030303030304E-2</v>
      </c>
      <c r="K23" s="5">
        <v>2</v>
      </c>
      <c r="L23" s="69">
        <f t="shared" si="6"/>
        <v>0</v>
      </c>
      <c r="M23" s="5">
        <v>0</v>
      </c>
      <c r="N23" s="69">
        <f t="shared" si="7"/>
        <v>0</v>
      </c>
      <c r="O23" s="5">
        <v>0</v>
      </c>
      <c r="P23" s="69">
        <f t="shared" si="8"/>
        <v>1.5748031496062992E-2</v>
      </c>
      <c r="Q23" s="6">
        <f t="shared" si="9"/>
        <v>2</v>
      </c>
      <c r="R23" s="11">
        <f t="shared" si="10"/>
        <v>0.27272727272727271</v>
      </c>
      <c r="S23" s="12">
        <v>18</v>
      </c>
      <c r="T23" s="11">
        <f t="shared" si="11"/>
        <v>0.22413793103448276</v>
      </c>
      <c r="U23" s="12">
        <v>13</v>
      </c>
      <c r="V23" s="73">
        <f t="shared" si="12"/>
        <v>0</v>
      </c>
      <c r="W23" s="12">
        <v>0</v>
      </c>
      <c r="X23" s="11">
        <f t="shared" si="13"/>
        <v>0.24409448818897639</v>
      </c>
      <c r="Y23" s="12">
        <f t="shared" si="14"/>
        <v>31</v>
      </c>
      <c r="Z23" s="24">
        <v>40824</v>
      </c>
      <c r="AA23" s="8" t="str">
        <f t="shared" si="15"/>
        <v>FOR</v>
      </c>
    </row>
    <row r="24" spans="1:27" x14ac:dyDescent="0.25">
      <c r="A24" s="41" t="s">
        <v>33</v>
      </c>
      <c r="B24" s="3">
        <f t="shared" si="0"/>
        <v>0.54878048780487809</v>
      </c>
      <c r="C24" s="2">
        <v>45</v>
      </c>
      <c r="D24" s="15">
        <f t="shared" si="1"/>
        <v>0.48749999999999999</v>
      </c>
      <c r="E24" s="2">
        <v>39</v>
      </c>
      <c r="F24" s="15">
        <f t="shared" si="2"/>
        <v>0.66666666666666663</v>
      </c>
      <c r="G24" s="2">
        <v>2</v>
      </c>
      <c r="H24" s="15">
        <f t="shared" si="3"/>
        <v>0.52121212121212124</v>
      </c>
      <c r="I24" s="2">
        <f t="shared" si="4"/>
        <v>86</v>
      </c>
      <c r="J24" s="65">
        <f t="shared" si="5"/>
        <v>0</v>
      </c>
      <c r="K24" s="5">
        <v>0</v>
      </c>
      <c r="L24" s="69">
        <f t="shared" si="6"/>
        <v>0</v>
      </c>
      <c r="M24" s="5">
        <v>0</v>
      </c>
      <c r="N24" s="69">
        <f t="shared" si="7"/>
        <v>0</v>
      </c>
      <c r="O24" s="5">
        <v>0</v>
      </c>
      <c r="P24" s="69">
        <f t="shared" si="8"/>
        <v>0</v>
      </c>
      <c r="Q24" s="6">
        <f t="shared" si="9"/>
        <v>0</v>
      </c>
      <c r="R24" s="11">
        <f t="shared" si="10"/>
        <v>0.45121951219512196</v>
      </c>
      <c r="S24" s="12">
        <v>37</v>
      </c>
      <c r="T24" s="11">
        <f t="shared" si="11"/>
        <v>0.51249999999999996</v>
      </c>
      <c r="U24" s="12">
        <v>41</v>
      </c>
      <c r="V24" s="11">
        <f t="shared" si="12"/>
        <v>0.33333333333333331</v>
      </c>
      <c r="W24" s="12">
        <v>1</v>
      </c>
      <c r="X24" s="11">
        <f t="shared" si="13"/>
        <v>0.47878787878787876</v>
      </c>
      <c r="Y24" s="12">
        <f t="shared" si="14"/>
        <v>79</v>
      </c>
      <c r="Z24" s="24">
        <v>40829</v>
      </c>
      <c r="AA24" s="8" t="str">
        <f t="shared" si="15"/>
        <v>AGAINST</v>
      </c>
    </row>
    <row r="25" spans="1:27" x14ac:dyDescent="0.25">
      <c r="A25" s="14" t="s">
        <v>34</v>
      </c>
      <c r="B25" s="3">
        <f t="shared" si="0"/>
        <v>0.4925373134328358</v>
      </c>
      <c r="C25" s="2">
        <v>33</v>
      </c>
      <c r="D25" s="15">
        <f t="shared" si="1"/>
        <v>0.51428571428571423</v>
      </c>
      <c r="E25" s="2">
        <v>36</v>
      </c>
      <c r="F25" s="15">
        <f t="shared" si="2"/>
        <v>0.25</v>
      </c>
      <c r="G25" s="2">
        <v>1</v>
      </c>
      <c r="H25" s="15">
        <f t="shared" si="3"/>
        <v>0.49645390070921985</v>
      </c>
      <c r="I25" s="2">
        <f t="shared" si="4"/>
        <v>70</v>
      </c>
      <c r="J25" s="65">
        <f t="shared" si="5"/>
        <v>5.9701492537313432E-2</v>
      </c>
      <c r="K25" s="5">
        <v>4</v>
      </c>
      <c r="L25" s="69">
        <f t="shared" si="6"/>
        <v>0</v>
      </c>
      <c r="M25" s="5">
        <v>0</v>
      </c>
      <c r="N25" s="69">
        <f t="shared" si="7"/>
        <v>0</v>
      </c>
      <c r="O25" s="5">
        <v>0</v>
      </c>
      <c r="P25" s="69">
        <f t="shared" si="8"/>
        <v>2.8368794326241134E-2</v>
      </c>
      <c r="Q25" s="6">
        <f t="shared" si="9"/>
        <v>4</v>
      </c>
      <c r="R25" s="11">
        <f t="shared" si="10"/>
        <v>0.44776119402985076</v>
      </c>
      <c r="S25" s="12">
        <v>30</v>
      </c>
      <c r="T25" s="11">
        <f t="shared" si="11"/>
        <v>0.48571428571428571</v>
      </c>
      <c r="U25" s="12">
        <v>34</v>
      </c>
      <c r="V25" s="11">
        <f t="shared" si="12"/>
        <v>0.75</v>
      </c>
      <c r="W25" s="12">
        <v>3</v>
      </c>
      <c r="X25" s="11">
        <f t="shared" si="13"/>
        <v>0.47517730496453903</v>
      </c>
      <c r="Y25" s="12">
        <f t="shared" si="14"/>
        <v>67</v>
      </c>
      <c r="Z25" s="25">
        <v>40831</v>
      </c>
      <c r="AA25" s="8" t="str">
        <f t="shared" si="15"/>
        <v>FOR</v>
      </c>
    </row>
    <row r="26" spans="1:27" x14ac:dyDescent="0.25">
      <c r="A26" s="43" t="s">
        <v>32</v>
      </c>
      <c r="B26" s="3">
        <f t="shared" si="0"/>
        <v>0.81818181818181823</v>
      </c>
      <c r="C26" s="2">
        <v>45</v>
      </c>
      <c r="D26" s="15">
        <f t="shared" si="1"/>
        <v>0.78947368421052633</v>
      </c>
      <c r="E26" s="2">
        <v>30</v>
      </c>
      <c r="F26" s="10">
        <f t="shared" si="2"/>
        <v>1</v>
      </c>
      <c r="G26" s="2">
        <v>1</v>
      </c>
      <c r="H26" s="15">
        <f t="shared" si="3"/>
        <v>0.80851063829787229</v>
      </c>
      <c r="I26" s="2">
        <f t="shared" si="4"/>
        <v>76</v>
      </c>
      <c r="J26" s="65">
        <f t="shared" si="5"/>
        <v>0</v>
      </c>
      <c r="K26" s="5">
        <v>0</v>
      </c>
      <c r="L26" s="69">
        <f t="shared" si="6"/>
        <v>0</v>
      </c>
      <c r="M26" s="5">
        <v>0</v>
      </c>
      <c r="N26" s="69">
        <f t="shared" si="7"/>
        <v>0</v>
      </c>
      <c r="O26" s="5">
        <v>0</v>
      </c>
      <c r="P26" s="69">
        <f t="shared" si="8"/>
        <v>0</v>
      </c>
      <c r="Q26" s="6">
        <f t="shared" si="9"/>
        <v>0</v>
      </c>
      <c r="R26" s="11">
        <f t="shared" si="10"/>
        <v>0.18181818181818182</v>
      </c>
      <c r="S26" s="12">
        <v>10</v>
      </c>
      <c r="T26" s="11">
        <f t="shared" si="11"/>
        <v>0.21052631578947367</v>
      </c>
      <c r="U26" s="12">
        <v>8</v>
      </c>
      <c r="V26" s="73">
        <f t="shared" si="12"/>
        <v>0</v>
      </c>
      <c r="W26" s="12">
        <v>0</v>
      </c>
      <c r="X26" s="11">
        <f t="shared" si="13"/>
        <v>0.19148936170212766</v>
      </c>
      <c r="Y26" s="12">
        <f t="shared" si="14"/>
        <v>18</v>
      </c>
      <c r="Z26" s="25">
        <v>40831</v>
      </c>
      <c r="AA26" s="8" t="str">
        <f t="shared" si="15"/>
        <v>FOR</v>
      </c>
    </row>
    <row r="27" spans="1:27" x14ac:dyDescent="0.25">
      <c r="A27" s="9" t="s">
        <v>35</v>
      </c>
      <c r="B27" s="3">
        <f t="shared" si="0"/>
        <v>0.73809523809523814</v>
      </c>
      <c r="C27" s="2">
        <v>31</v>
      </c>
      <c r="D27" s="15">
        <f t="shared" si="1"/>
        <v>0.7021276595744681</v>
      </c>
      <c r="E27" s="2">
        <v>33</v>
      </c>
      <c r="F27" s="10">
        <f t="shared" si="2"/>
        <v>1</v>
      </c>
      <c r="G27" s="2">
        <v>3</v>
      </c>
      <c r="H27" s="15">
        <f t="shared" si="3"/>
        <v>0.72826086956521741</v>
      </c>
      <c r="I27" s="2">
        <f t="shared" si="4"/>
        <v>67</v>
      </c>
      <c r="J27" s="65">
        <f t="shared" si="5"/>
        <v>0</v>
      </c>
      <c r="K27" s="5">
        <v>0</v>
      </c>
      <c r="L27" s="69">
        <f t="shared" si="6"/>
        <v>4.2553191489361701E-2</v>
      </c>
      <c r="M27" s="5">
        <v>2</v>
      </c>
      <c r="N27" s="69">
        <f t="shared" si="7"/>
        <v>0</v>
      </c>
      <c r="O27" s="5">
        <v>0</v>
      </c>
      <c r="P27" s="69">
        <f t="shared" si="8"/>
        <v>2.1739130434782608E-2</v>
      </c>
      <c r="Q27" s="6">
        <f t="shared" si="9"/>
        <v>2</v>
      </c>
      <c r="R27" s="11">
        <f t="shared" si="10"/>
        <v>0.26190476190476192</v>
      </c>
      <c r="S27" s="12">
        <v>11</v>
      </c>
      <c r="T27" s="11">
        <f t="shared" si="11"/>
        <v>0.25531914893617019</v>
      </c>
      <c r="U27" s="12">
        <v>12</v>
      </c>
      <c r="V27" s="73">
        <f t="shared" si="12"/>
        <v>0</v>
      </c>
      <c r="W27" s="12">
        <v>0</v>
      </c>
      <c r="X27" s="11">
        <f t="shared" si="13"/>
        <v>0.25</v>
      </c>
      <c r="Y27" s="12">
        <f t="shared" si="14"/>
        <v>23</v>
      </c>
      <c r="Z27" s="24">
        <v>40831</v>
      </c>
      <c r="AA27" s="8" t="str">
        <f t="shared" si="15"/>
        <v>FOR</v>
      </c>
    </row>
    <row r="28" spans="1:27" x14ac:dyDescent="0.25">
      <c r="A28" s="9" t="s">
        <v>37</v>
      </c>
      <c r="B28" s="3">
        <f t="shared" si="0"/>
        <v>0.72340425531914898</v>
      </c>
      <c r="C28" s="2">
        <v>34</v>
      </c>
      <c r="D28" s="15">
        <f t="shared" si="1"/>
        <v>0.75</v>
      </c>
      <c r="E28" s="2">
        <v>36</v>
      </c>
      <c r="F28" s="10">
        <f t="shared" si="2"/>
        <v>1</v>
      </c>
      <c r="G28" s="2">
        <v>2</v>
      </c>
      <c r="H28" s="15">
        <f t="shared" si="3"/>
        <v>0.74226804123711343</v>
      </c>
      <c r="I28" s="2">
        <f t="shared" si="4"/>
        <v>72</v>
      </c>
      <c r="J28" s="65">
        <f t="shared" si="5"/>
        <v>4.2553191489361701E-2</v>
      </c>
      <c r="K28" s="5">
        <v>2</v>
      </c>
      <c r="L28" s="69">
        <f t="shared" si="6"/>
        <v>0</v>
      </c>
      <c r="M28" s="5">
        <v>0</v>
      </c>
      <c r="N28" s="69">
        <f t="shared" si="7"/>
        <v>0</v>
      </c>
      <c r="O28" s="5">
        <v>0</v>
      </c>
      <c r="P28" s="69">
        <f t="shared" si="8"/>
        <v>2.0618556701030927E-2</v>
      </c>
      <c r="Q28" s="6">
        <f t="shared" si="9"/>
        <v>2</v>
      </c>
      <c r="R28" s="11">
        <f t="shared" si="10"/>
        <v>0.23404255319148937</v>
      </c>
      <c r="S28" s="12">
        <v>11</v>
      </c>
      <c r="T28" s="11">
        <f t="shared" si="11"/>
        <v>0.25</v>
      </c>
      <c r="U28" s="12">
        <v>12</v>
      </c>
      <c r="V28" s="73">
        <f t="shared" si="12"/>
        <v>0</v>
      </c>
      <c r="W28" s="12">
        <v>0</v>
      </c>
      <c r="X28" s="11">
        <f t="shared" si="13"/>
        <v>0.23711340206185566</v>
      </c>
      <c r="Y28" s="12">
        <f t="shared" si="14"/>
        <v>23</v>
      </c>
      <c r="Z28" s="24">
        <v>40831</v>
      </c>
      <c r="AA28" s="8" t="str">
        <f t="shared" si="15"/>
        <v>FOR</v>
      </c>
    </row>
    <row r="29" spans="1:27" x14ac:dyDescent="0.25">
      <c r="A29" s="9" t="s">
        <v>36</v>
      </c>
      <c r="B29" s="3">
        <f t="shared" si="0"/>
        <v>0.8666666666666667</v>
      </c>
      <c r="C29" s="2">
        <v>52</v>
      </c>
      <c r="D29" s="15">
        <f t="shared" si="1"/>
        <v>0.81132075471698117</v>
      </c>
      <c r="E29" s="2">
        <v>43</v>
      </c>
      <c r="F29" s="10">
        <f t="shared" si="2"/>
        <v>1</v>
      </c>
      <c r="G29" s="2">
        <v>3</v>
      </c>
      <c r="H29" s="15">
        <f t="shared" si="3"/>
        <v>0.84482758620689657</v>
      </c>
      <c r="I29" s="2">
        <f t="shared" si="4"/>
        <v>98</v>
      </c>
      <c r="J29" s="65">
        <f t="shared" si="5"/>
        <v>1.6666666666666666E-2</v>
      </c>
      <c r="K29" s="5">
        <v>1</v>
      </c>
      <c r="L29" s="69">
        <f t="shared" si="6"/>
        <v>0</v>
      </c>
      <c r="M29" s="5">
        <v>0</v>
      </c>
      <c r="N29" s="69">
        <f t="shared" si="7"/>
        <v>0</v>
      </c>
      <c r="O29" s="5">
        <v>0</v>
      </c>
      <c r="P29" s="69">
        <f t="shared" si="8"/>
        <v>8.6206896551724137E-3</v>
      </c>
      <c r="Q29" s="6">
        <f t="shared" si="9"/>
        <v>1</v>
      </c>
      <c r="R29" s="11">
        <f t="shared" si="10"/>
        <v>0.11666666666666667</v>
      </c>
      <c r="S29" s="12">
        <v>7</v>
      </c>
      <c r="T29" s="11">
        <f t="shared" si="11"/>
        <v>0.18867924528301888</v>
      </c>
      <c r="U29" s="12">
        <v>10</v>
      </c>
      <c r="V29" s="73">
        <f t="shared" si="12"/>
        <v>0</v>
      </c>
      <c r="W29" s="12">
        <v>0</v>
      </c>
      <c r="X29" s="11">
        <f t="shared" si="13"/>
        <v>0.14655172413793102</v>
      </c>
      <c r="Y29" s="12">
        <f t="shared" si="14"/>
        <v>17</v>
      </c>
      <c r="Z29" s="24">
        <v>40831</v>
      </c>
      <c r="AA29" s="8" t="str">
        <f t="shared" si="15"/>
        <v>FOR</v>
      </c>
    </row>
    <row r="30" spans="1:27" x14ac:dyDescent="0.25">
      <c r="A30" s="14" t="s">
        <v>38</v>
      </c>
      <c r="B30" s="3">
        <f t="shared" si="0"/>
        <v>0.65714285714285714</v>
      </c>
      <c r="C30" s="2">
        <v>23</v>
      </c>
      <c r="D30" s="15">
        <f t="shared" si="1"/>
        <v>0.63157894736842102</v>
      </c>
      <c r="E30" s="2">
        <v>24</v>
      </c>
      <c r="F30" s="15">
        <f t="shared" si="2"/>
        <v>0.5</v>
      </c>
      <c r="G30" s="2">
        <v>1</v>
      </c>
      <c r="H30" s="15">
        <f t="shared" si="3"/>
        <v>0.64</v>
      </c>
      <c r="I30" s="2">
        <f t="shared" si="4"/>
        <v>48</v>
      </c>
      <c r="J30" s="65">
        <f t="shared" si="5"/>
        <v>5.7142857142857141E-2</v>
      </c>
      <c r="K30" s="5">
        <v>2</v>
      </c>
      <c r="L30" s="69">
        <f t="shared" si="6"/>
        <v>0</v>
      </c>
      <c r="M30" s="5">
        <v>0</v>
      </c>
      <c r="N30" s="69">
        <f t="shared" si="7"/>
        <v>0</v>
      </c>
      <c r="O30" s="5">
        <v>0</v>
      </c>
      <c r="P30" s="69">
        <f t="shared" si="8"/>
        <v>2.6666666666666668E-2</v>
      </c>
      <c r="Q30" s="6">
        <f t="shared" si="9"/>
        <v>2</v>
      </c>
      <c r="R30" s="11">
        <f t="shared" si="10"/>
        <v>0.2857142857142857</v>
      </c>
      <c r="S30" s="12">
        <v>10</v>
      </c>
      <c r="T30" s="11">
        <f t="shared" si="11"/>
        <v>0.36842105263157893</v>
      </c>
      <c r="U30" s="12">
        <v>14</v>
      </c>
      <c r="V30" s="138">
        <f t="shared" si="12"/>
        <v>0.5</v>
      </c>
      <c r="W30" s="12">
        <v>1</v>
      </c>
      <c r="X30" s="11">
        <f t="shared" si="13"/>
        <v>0.33333333333333331</v>
      </c>
      <c r="Y30" s="12">
        <f t="shared" si="14"/>
        <v>25</v>
      </c>
      <c r="Z30" s="25">
        <v>40831</v>
      </c>
      <c r="AA30" s="8" t="str">
        <f t="shared" si="15"/>
        <v>FOR</v>
      </c>
    </row>
    <row r="31" spans="1:27" x14ac:dyDescent="0.25">
      <c r="A31" s="41" t="s">
        <v>39</v>
      </c>
      <c r="B31" s="3">
        <f t="shared" si="0"/>
        <v>0.59677419354838712</v>
      </c>
      <c r="C31" s="2">
        <v>37</v>
      </c>
      <c r="D31" s="15">
        <f t="shared" si="1"/>
        <v>0.5</v>
      </c>
      <c r="E31" s="2">
        <v>23</v>
      </c>
      <c r="F31" s="10">
        <f t="shared" si="2"/>
        <v>1</v>
      </c>
      <c r="G31" s="2">
        <v>2</v>
      </c>
      <c r="H31" s="15">
        <f t="shared" si="3"/>
        <v>0.5636363636363636</v>
      </c>
      <c r="I31" s="2">
        <f t="shared" si="4"/>
        <v>62</v>
      </c>
      <c r="J31" s="65">
        <f t="shared" si="5"/>
        <v>3.2258064516129031E-2</v>
      </c>
      <c r="K31" s="5">
        <v>2</v>
      </c>
      <c r="L31" s="69">
        <f t="shared" si="6"/>
        <v>4.3478260869565216E-2</v>
      </c>
      <c r="M31" s="5">
        <v>2</v>
      </c>
      <c r="N31" s="69">
        <f t="shared" si="7"/>
        <v>0</v>
      </c>
      <c r="O31" s="5">
        <v>0</v>
      </c>
      <c r="P31" s="69">
        <f t="shared" si="8"/>
        <v>3.6363636363636362E-2</v>
      </c>
      <c r="Q31" s="6">
        <f t="shared" si="9"/>
        <v>4</v>
      </c>
      <c r="R31" s="11">
        <f t="shared" si="10"/>
        <v>0.37096774193548387</v>
      </c>
      <c r="S31" s="12">
        <v>23</v>
      </c>
      <c r="T31" s="11">
        <f t="shared" si="11"/>
        <v>0.45652173913043476</v>
      </c>
      <c r="U31" s="12">
        <v>21</v>
      </c>
      <c r="V31" s="73">
        <f t="shared" si="12"/>
        <v>0</v>
      </c>
      <c r="W31" s="12">
        <v>0</v>
      </c>
      <c r="X31" s="11">
        <f t="shared" si="13"/>
        <v>0.4</v>
      </c>
      <c r="Y31" s="12">
        <f t="shared" si="14"/>
        <v>44</v>
      </c>
      <c r="Z31" s="24">
        <v>40831</v>
      </c>
      <c r="AA31" s="8" t="str">
        <f t="shared" si="15"/>
        <v>FOR</v>
      </c>
    </row>
    <row r="32" spans="1:27" x14ac:dyDescent="0.25">
      <c r="A32" s="41" t="s">
        <v>40</v>
      </c>
      <c r="B32" s="3">
        <f t="shared" si="0"/>
        <v>0.82499999999999996</v>
      </c>
      <c r="C32" s="2">
        <v>33</v>
      </c>
      <c r="D32" s="15">
        <f t="shared" si="1"/>
        <v>0.8666666666666667</v>
      </c>
      <c r="E32" s="2">
        <v>26</v>
      </c>
      <c r="F32" s="10">
        <f t="shared" si="2"/>
        <v>1</v>
      </c>
      <c r="G32" s="2">
        <v>1</v>
      </c>
      <c r="H32" s="15">
        <f t="shared" si="3"/>
        <v>0.84507042253521125</v>
      </c>
      <c r="I32" s="2">
        <f t="shared" si="4"/>
        <v>60</v>
      </c>
      <c r="J32" s="65">
        <f t="shared" si="5"/>
        <v>2.5000000000000001E-2</v>
      </c>
      <c r="K32" s="5">
        <v>1</v>
      </c>
      <c r="L32" s="69">
        <f t="shared" si="6"/>
        <v>3.3333333333333333E-2</v>
      </c>
      <c r="M32" s="5">
        <v>1</v>
      </c>
      <c r="N32" s="69">
        <f t="shared" si="7"/>
        <v>0</v>
      </c>
      <c r="O32" s="5">
        <v>0</v>
      </c>
      <c r="P32" s="69">
        <f t="shared" si="8"/>
        <v>2.8169014084507043E-2</v>
      </c>
      <c r="Q32" s="6">
        <f t="shared" si="9"/>
        <v>2</v>
      </c>
      <c r="R32" s="11">
        <f t="shared" si="10"/>
        <v>0.15</v>
      </c>
      <c r="S32" s="12">
        <v>6</v>
      </c>
      <c r="T32" s="73">
        <f t="shared" si="11"/>
        <v>0.1</v>
      </c>
      <c r="U32" s="12">
        <v>3</v>
      </c>
      <c r="V32" s="73">
        <f t="shared" si="12"/>
        <v>0</v>
      </c>
      <c r="W32" s="12">
        <v>0</v>
      </c>
      <c r="X32" s="11">
        <f t="shared" si="13"/>
        <v>0.12676056338028169</v>
      </c>
      <c r="Y32" s="12">
        <f t="shared" si="14"/>
        <v>9</v>
      </c>
      <c r="Z32" s="24">
        <v>40833</v>
      </c>
      <c r="AA32" s="8" t="str">
        <f t="shared" si="15"/>
        <v>FOR</v>
      </c>
    </row>
    <row r="33" spans="1:27" ht="15.75" thickBot="1" x14ac:dyDescent="0.3">
      <c r="A33" s="40" t="s">
        <v>41</v>
      </c>
      <c r="B33" s="3">
        <f t="shared" si="0"/>
        <v>0.7142857142857143</v>
      </c>
      <c r="C33" s="2">
        <v>30</v>
      </c>
      <c r="D33" s="15">
        <f t="shared" si="1"/>
        <v>0.84782608695652173</v>
      </c>
      <c r="E33" s="2">
        <v>39</v>
      </c>
      <c r="F33" s="10">
        <f t="shared" si="2"/>
        <v>1</v>
      </c>
      <c r="G33" s="2">
        <v>2</v>
      </c>
      <c r="H33" s="15">
        <f t="shared" si="3"/>
        <v>0.78888888888888886</v>
      </c>
      <c r="I33" s="2">
        <f t="shared" si="4"/>
        <v>71</v>
      </c>
      <c r="J33" s="65">
        <f t="shared" si="5"/>
        <v>4.7619047619047616E-2</v>
      </c>
      <c r="K33" s="5">
        <v>2</v>
      </c>
      <c r="L33" s="69">
        <f t="shared" si="6"/>
        <v>2.1739130434782608E-2</v>
      </c>
      <c r="M33" s="5">
        <v>1</v>
      </c>
      <c r="N33" s="69">
        <f t="shared" si="7"/>
        <v>0</v>
      </c>
      <c r="O33" s="5">
        <v>0</v>
      </c>
      <c r="P33" s="69">
        <f t="shared" si="8"/>
        <v>3.3333333333333333E-2</v>
      </c>
      <c r="Q33" s="6">
        <f t="shared" si="9"/>
        <v>3</v>
      </c>
      <c r="R33" s="11">
        <f t="shared" si="10"/>
        <v>0.23809523809523808</v>
      </c>
      <c r="S33" s="12">
        <v>10</v>
      </c>
      <c r="T33" s="11">
        <f t="shared" si="11"/>
        <v>0.13043478260869565</v>
      </c>
      <c r="U33" s="12">
        <v>6</v>
      </c>
      <c r="V33" s="73">
        <f t="shared" si="12"/>
        <v>0</v>
      </c>
      <c r="W33" s="12">
        <v>0</v>
      </c>
      <c r="X33" s="11">
        <f t="shared" si="13"/>
        <v>0.17777777777777778</v>
      </c>
      <c r="Y33" s="12">
        <f t="shared" si="14"/>
        <v>16</v>
      </c>
      <c r="Z33" s="24">
        <v>40838</v>
      </c>
      <c r="AA33" s="8" t="str">
        <f t="shared" si="15"/>
        <v>FOR</v>
      </c>
    </row>
    <row r="34" spans="1:27" ht="15.75" thickTop="1" x14ac:dyDescent="0.25">
      <c r="A34" s="9" t="s">
        <v>82</v>
      </c>
      <c r="B34" s="3">
        <f t="shared" si="0"/>
        <v>0.80882352941176472</v>
      </c>
      <c r="C34" s="2">
        <v>55</v>
      </c>
      <c r="D34" s="15">
        <f t="shared" si="1"/>
        <v>0.85245901639344257</v>
      </c>
      <c r="E34" s="2">
        <v>52</v>
      </c>
      <c r="F34" s="10">
        <f t="shared" si="2"/>
        <v>1</v>
      </c>
      <c r="G34" s="2">
        <v>2</v>
      </c>
      <c r="H34" s="15">
        <f t="shared" si="3"/>
        <v>0.83206106870229013</v>
      </c>
      <c r="I34" s="2">
        <f t="shared" si="4"/>
        <v>109</v>
      </c>
      <c r="J34" s="65">
        <f t="shared" si="5"/>
        <v>4.4117647058823532E-2</v>
      </c>
      <c r="K34" s="5">
        <v>3</v>
      </c>
      <c r="L34" s="69">
        <f t="shared" si="6"/>
        <v>0</v>
      </c>
      <c r="M34" s="5">
        <v>0</v>
      </c>
      <c r="N34" s="69">
        <f t="shared" si="7"/>
        <v>0</v>
      </c>
      <c r="O34" s="5">
        <v>0</v>
      </c>
      <c r="P34" s="69">
        <f t="shared" si="8"/>
        <v>2.2900763358778626E-2</v>
      </c>
      <c r="Q34" s="6">
        <f t="shared" si="9"/>
        <v>3</v>
      </c>
      <c r="R34" s="11">
        <f t="shared" si="10"/>
        <v>0.14705882352941177</v>
      </c>
      <c r="S34" s="12">
        <v>10</v>
      </c>
      <c r="T34" s="11">
        <f t="shared" si="11"/>
        <v>0.14754098360655737</v>
      </c>
      <c r="U34" s="12">
        <v>9</v>
      </c>
      <c r="V34" s="73">
        <f t="shared" si="12"/>
        <v>0</v>
      </c>
      <c r="W34" s="12">
        <v>0</v>
      </c>
      <c r="X34" s="11">
        <f t="shared" si="13"/>
        <v>0.14503816793893129</v>
      </c>
      <c r="Y34" s="12">
        <f t="shared" si="14"/>
        <v>19</v>
      </c>
      <c r="Z34" s="24">
        <v>40845</v>
      </c>
      <c r="AA34" s="8" t="str">
        <f t="shared" si="15"/>
        <v>FOR</v>
      </c>
    </row>
    <row r="35" spans="1:27" x14ac:dyDescent="0.25">
      <c r="A35" s="14" t="s">
        <v>42</v>
      </c>
      <c r="B35" s="3">
        <f t="shared" si="0"/>
        <v>0.5641025641025641</v>
      </c>
      <c r="C35" s="2">
        <v>22</v>
      </c>
      <c r="D35" s="15">
        <f t="shared" si="1"/>
        <v>0.6875</v>
      </c>
      <c r="E35" s="2">
        <v>22</v>
      </c>
      <c r="F35" s="10">
        <f t="shared" si="2"/>
        <v>1</v>
      </c>
      <c r="G35" s="2">
        <v>1</v>
      </c>
      <c r="H35" s="15">
        <f t="shared" si="3"/>
        <v>0.625</v>
      </c>
      <c r="I35" s="2">
        <f t="shared" si="4"/>
        <v>45</v>
      </c>
      <c r="J35" s="65">
        <f t="shared" si="5"/>
        <v>7.6923076923076927E-2</v>
      </c>
      <c r="K35" s="5">
        <v>3</v>
      </c>
      <c r="L35" s="69">
        <f t="shared" si="6"/>
        <v>3.125E-2</v>
      </c>
      <c r="M35" s="5">
        <v>1</v>
      </c>
      <c r="N35" s="69">
        <f t="shared" si="7"/>
        <v>0</v>
      </c>
      <c r="O35" s="5">
        <v>0</v>
      </c>
      <c r="P35" s="69">
        <f t="shared" si="8"/>
        <v>5.5555555555555552E-2</v>
      </c>
      <c r="Q35" s="6">
        <f t="shared" si="9"/>
        <v>4</v>
      </c>
      <c r="R35" s="11">
        <f t="shared" si="10"/>
        <v>0.35897435897435898</v>
      </c>
      <c r="S35" s="12">
        <v>14</v>
      </c>
      <c r="T35" s="11">
        <f t="shared" si="11"/>
        <v>0.28125</v>
      </c>
      <c r="U35" s="12">
        <v>9</v>
      </c>
      <c r="V35" s="73">
        <f t="shared" si="12"/>
        <v>0</v>
      </c>
      <c r="W35" s="12">
        <v>0</v>
      </c>
      <c r="X35" s="11">
        <f t="shared" si="13"/>
        <v>0.31944444444444442</v>
      </c>
      <c r="Y35" s="12">
        <f t="shared" si="14"/>
        <v>23</v>
      </c>
      <c r="Z35" s="25">
        <v>40852</v>
      </c>
      <c r="AA35" s="8" t="str">
        <f t="shared" si="15"/>
        <v>FOR</v>
      </c>
    </row>
    <row r="36" spans="1:27" ht="15.75" thickBot="1" x14ac:dyDescent="0.3">
      <c r="A36" s="46" t="s">
        <v>43</v>
      </c>
      <c r="B36" s="3">
        <f t="shared" si="0"/>
        <v>0.73529411764705888</v>
      </c>
      <c r="C36" s="2">
        <v>50</v>
      </c>
      <c r="D36" s="15">
        <f t="shared" si="1"/>
        <v>0.65714285714285714</v>
      </c>
      <c r="E36" s="2">
        <v>46</v>
      </c>
      <c r="F36" s="15">
        <f t="shared" si="2"/>
        <v>0.5</v>
      </c>
      <c r="G36" s="2">
        <v>2</v>
      </c>
      <c r="H36" s="15">
        <f t="shared" si="3"/>
        <v>0.6901408450704225</v>
      </c>
      <c r="I36" s="2">
        <f t="shared" si="4"/>
        <v>98</v>
      </c>
      <c r="J36" s="65">
        <f t="shared" si="5"/>
        <v>4.4117647058823532E-2</v>
      </c>
      <c r="K36" s="5">
        <v>3</v>
      </c>
      <c r="L36" s="69">
        <f t="shared" si="6"/>
        <v>4.2857142857142858E-2</v>
      </c>
      <c r="M36" s="5">
        <v>3</v>
      </c>
      <c r="N36" s="7">
        <f t="shared" si="7"/>
        <v>0.5</v>
      </c>
      <c r="O36" s="5">
        <v>2</v>
      </c>
      <c r="P36" s="69">
        <f t="shared" si="8"/>
        <v>5.6338028169014086E-2</v>
      </c>
      <c r="Q36" s="6">
        <f t="shared" si="9"/>
        <v>8</v>
      </c>
      <c r="R36" s="11">
        <f t="shared" si="10"/>
        <v>0.22058823529411764</v>
      </c>
      <c r="S36" s="12">
        <v>15</v>
      </c>
      <c r="T36" s="11">
        <f t="shared" si="11"/>
        <v>0.3</v>
      </c>
      <c r="U36" s="12">
        <v>21</v>
      </c>
      <c r="V36" s="136">
        <f t="shared" si="12"/>
        <v>0</v>
      </c>
      <c r="W36" s="12">
        <v>0</v>
      </c>
      <c r="X36" s="11">
        <f t="shared" si="13"/>
        <v>0.25352112676056338</v>
      </c>
      <c r="Y36" s="12">
        <f t="shared" si="14"/>
        <v>36</v>
      </c>
      <c r="Z36" s="25">
        <v>40852</v>
      </c>
      <c r="AA36" s="8" t="str">
        <f t="shared" si="15"/>
        <v>FOR</v>
      </c>
    </row>
    <row r="37" spans="1:27" ht="15.75" thickTop="1" x14ac:dyDescent="0.25">
      <c r="A37" s="9" t="s">
        <v>30</v>
      </c>
      <c r="B37" s="3">
        <f t="shared" si="0"/>
        <v>0.87179487179487181</v>
      </c>
      <c r="C37" s="2">
        <v>34</v>
      </c>
      <c r="D37" s="15">
        <f t="shared" si="1"/>
        <v>0.85365853658536583</v>
      </c>
      <c r="E37" s="2">
        <v>35</v>
      </c>
      <c r="F37" s="10">
        <f t="shared" si="2"/>
        <v>1</v>
      </c>
      <c r="G37" s="2">
        <v>2</v>
      </c>
      <c r="H37" s="15">
        <f t="shared" si="3"/>
        <v>0.86585365853658536</v>
      </c>
      <c r="I37" s="2">
        <v>71</v>
      </c>
      <c r="J37" s="65">
        <f t="shared" si="5"/>
        <v>2.564102564102564E-2</v>
      </c>
      <c r="K37" s="5">
        <v>1</v>
      </c>
      <c r="L37" s="69">
        <f t="shared" si="6"/>
        <v>9.7560975609756101E-2</v>
      </c>
      <c r="M37" s="5">
        <v>4</v>
      </c>
      <c r="N37" s="69">
        <f t="shared" si="7"/>
        <v>0</v>
      </c>
      <c r="O37" s="5">
        <v>0</v>
      </c>
      <c r="P37" s="69">
        <f t="shared" si="8"/>
        <v>6.097560975609756E-2</v>
      </c>
      <c r="Q37" s="6">
        <v>5</v>
      </c>
      <c r="R37" s="11">
        <f t="shared" si="10"/>
        <v>0.10256410256410256</v>
      </c>
      <c r="S37" s="12">
        <v>4</v>
      </c>
      <c r="T37" s="73">
        <f t="shared" si="11"/>
        <v>4.878048780487805E-2</v>
      </c>
      <c r="U37" s="12">
        <v>2</v>
      </c>
      <c r="V37" s="73">
        <f t="shared" si="12"/>
        <v>0</v>
      </c>
      <c r="W37" s="12">
        <v>0</v>
      </c>
      <c r="X37" s="73">
        <f t="shared" si="13"/>
        <v>7.3170731707317069E-2</v>
      </c>
      <c r="Y37" s="12">
        <v>6</v>
      </c>
      <c r="Z37" s="24">
        <v>40852</v>
      </c>
      <c r="AA37" s="8" t="str">
        <f t="shared" si="15"/>
        <v>FOR</v>
      </c>
    </row>
    <row r="38" spans="1:27" x14ac:dyDescent="0.25">
      <c r="A38" s="9" t="s">
        <v>44</v>
      </c>
      <c r="B38" s="3">
        <f t="shared" si="0"/>
        <v>0.67500000000000004</v>
      </c>
      <c r="C38" s="2">
        <v>27</v>
      </c>
      <c r="D38" s="15">
        <f t="shared" si="1"/>
        <v>0.69230769230769229</v>
      </c>
      <c r="E38" s="2">
        <v>18</v>
      </c>
      <c r="F38" s="10">
        <f t="shared" si="2"/>
        <v>1</v>
      </c>
      <c r="G38" s="2">
        <v>2</v>
      </c>
      <c r="H38" s="15">
        <f t="shared" si="3"/>
        <v>0.69117647058823528</v>
      </c>
      <c r="I38" s="2">
        <f t="shared" ref="I38:I48" si="16">C38+E38+G38</f>
        <v>47</v>
      </c>
      <c r="J38" s="65">
        <f t="shared" si="5"/>
        <v>7.4999999999999997E-2</v>
      </c>
      <c r="K38" s="5">
        <v>3</v>
      </c>
      <c r="L38" s="69">
        <f t="shared" si="6"/>
        <v>3.8461538461538464E-2</v>
      </c>
      <c r="M38" s="5">
        <v>1</v>
      </c>
      <c r="N38" s="69">
        <f t="shared" si="7"/>
        <v>0</v>
      </c>
      <c r="O38" s="5">
        <v>0</v>
      </c>
      <c r="P38" s="69">
        <f t="shared" si="8"/>
        <v>5.8823529411764705E-2</v>
      </c>
      <c r="Q38" s="6">
        <f t="shared" ref="Q38:Q48" si="17">K38+M38+O38</f>
        <v>4</v>
      </c>
      <c r="R38" s="11">
        <f t="shared" si="10"/>
        <v>0.25</v>
      </c>
      <c r="S38" s="12">
        <v>10</v>
      </c>
      <c r="T38" s="11">
        <f t="shared" si="11"/>
        <v>0.26923076923076922</v>
      </c>
      <c r="U38" s="12">
        <v>7</v>
      </c>
      <c r="V38" s="73">
        <f t="shared" si="12"/>
        <v>0</v>
      </c>
      <c r="W38" s="12">
        <v>0</v>
      </c>
      <c r="X38" s="11">
        <f t="shared" si="13"/>
        <v>0.25</v>
      </c>
      <c r="Y38" s="12">
        <f t="shared" ref="Y38:Y48" si="18">S38+U38+W38</f>
        <v>17</v>
      </c>
      <c r="Z38" s="24">
        <v>40852</v>
      </c>
      <c r="AA38" s="8" t="str">
        <f t="shared" si="15"/>
        <v>FOR</v>
      </c>
    </row>
    <row r="39" spans="1:27" x14ac:dyDescent="0.25">
      <c r="A39" s="9" t="s">
        <v>45</v>
      </c>
      <c r="B39" s="3">
        <f t="shared" si="0"/>
        <v>0.85106382978723405</v>
      </c>
      <c r="C39" s="2">
        <v>40</v>
      </c>
      <c r="D39" s="15">
        <f t="shared" si="1"/>
        <v>0.76470588235294112</v>
      </c>
      <c r="E39" s="2">
        <v>39</v>
      </c>
      <c r="F39" s="10">
        <f t="shared" si="2"/>
        <v>1</v>
      </c>
      <c r="G39" s="2">
        <v>2</v>
      </c>
      <c r="H39" s="15">
        <f t="shared" si="3"/>
        <v>0.81</v>
      </c>
      <c r="I39" s="2">
        <f t="shared" si="16"/>
        <v>81</v>
      </c>
      <c r="J39" s="65">
        <f t="shared" si="5"/>
        <v>4.2553191489361701E-2</v>
      </c>
      <c r="K39" s="5">
        <v>2</v>
      </c>
      <c r="L39" s="69">
        <f t="shared" si="6"/>
        <v>5.8823529411764705E-2</v>
      </c>
      <c r="M39" s="5">
        <v>3</v>
      </c>
      <c r="N39" s="69">
        <f t="shared" si="7"/>
        <v>0</v>
      </c>
      <c r="O39" s="5">
        <v>0</v>
      </c>
      <c r="P39" s="69">
        <f t="shared" si="8"/>
        <v>0.05</v>
      </c>
      <c r="Q39" s="6">
        <f t="shared" si="17"/>
        <v>5</v>
      </c>
      <c r="R39" s="11">
        <f t="shared" si="10"/>
        <v>0.10638297872340426</v>
      </c>
      <c r="S39" s="12">
        <v>5</v>
      </c>
      <c r="T39" s="11">
        <f t="shared" si="11"/>
        <v>0.17647058823529413</v>
      </c>
      <c r="U39" s="12">
        <v>9</v>
      </c>
      <c r="V39" s="73">
        <f t="shared" si="12"/>
        <v>0</v>
      </c>
      <c r="W39" s="12">
        <v>0</v>
      </c>
      <c r="X39" s="11">
        <f t="shared" si="13"/>
        <v>0.14000000000000001</v>
      </c>
      <c r="Y39" s="12">
        <f t="shared" si="18"/>
        <v>14</v>
      </c>
      <c r="Z39" s="24">
        <v>40852</v>
      </c>
      <c r="AA39" s="8" t="str">
        <f t="shared" si="15"/>
        <v>FOR</v>
      </c>
    </row>
    <row r="40" spans="1:27" x14ac:dyDescent="0.25">
      <c r="A40" s="14" t="s">
        <v>46</v>
      </c>
      <c r="B40" s="3">
        <f t="shared" si="0"/>
        <v>0.65</v>
      </c>
      <c r="C40" s="2">
        <v>26</v>
      </c>
      <c r="D40" s="15">
        <f t="shared" si="1"/>
        <v>0.83333333333333337</v>
      </c>
      <c r="E40" s="2">
        <v>40</v>
      </c>
      <c r="F40" s="10">
        <f t="shared" si="2"/>
        <v>1</v>
      </c>
      <c r="G40" s="2">
        <v>2</v>
      </c>
      <c r="H40" s="15">
        <f t="shared" si="3"/>
        <v>0.75555555555555554</v>
      </c>
      <c r="I40" s="2">
        <f t="shared" si="16"/>
        <v>68</v>
      </c>
      <c r="J40" s="65">
        <f t="shared" si="5"/>
        <v>0.05</v>
      </c>
      <c r="K40" s="5">
        <v>2</v>
      </c>
      <c r="L40" s="69">
        <f t="shared" si="6"/>
        <v>0</v>
      </c>
      <c r="M40" s="5">
        <v>0</v>
      </c>
      <c r="N40" s="69">
        <f t="shared" si="7"/>
        <v>0</v>
      </c>
      <c r="O40" s="5">
        <v>0</v>
      </c>
      <c r="P40" s="69">
        <f t="shared" si="8"/>
        <v>2.2222222222222223E-2</v>
      </c>
      <c r="Q40" s="6">
        <f t="shared" si="17"/>
        <v>2</v>
      </c>
      <c r="R40" s="11">
        <f t="shared" si="10"/>
        <v>0.3</v>
      </c>
      <c r="S40" s="12">
        <v>12</v>
      </c>
      <c r="T40" s="11">
        <f t="shared" si="11"/>
        <v>0.16666666666666666</v>
      </c>
      <c r="U40" s="12">
        <v>8</v>
      </c>
      <c r="V40" s="73">
        <f t="shared" si="12"/>
        <v>0</v>
      </c>
      <c r="W40" s="12">
        <v>0</v>
      </c>
      <c r="X40" s="11">
        <f t="shared" si="13"/>
        <v>0.22222222222222221</v>
      </c>
      <c r="Y40" s="12">
        <f t="shared" si="18"/>
        <v>20</v>
      </c>
      <c r="Z40" s="25">
        <v>40859</v>
      </c>
      <c r="AA40" s="8" t="str">
        <f t="shared" si="15"/>
        <v>FOR</v>
      </c>
    </row>
    <row r="41" spans="1:27" x14ac:dyDescent="0.25">
      <c r="A41" s="14" t="s">
        <v>47</v>
      </c>
      <c r="B41" s="3">
        <f t="shared" si="0"/>
        <v>0.77777777777777779</v>
      </c>
      <c r="C41" s="2">
        <v>28</v>
      </c>
      <c r="D41" s="15">
        <f t="shared" si="1"/>
        <v>0.75555555555555554</v>
      </c>
      <c r="E41" s="2">
        <v>34</v>
      </c>
      <c r="F41" s="10">
        <f t="shared" si="2"/>
        <v>1</v>
      </c>
      <c r="G41" s="2">
        <v>2</v>
      </c>
      <c r="H41" s="15">
        <f t="shared" si="3"/>
        <v>0.77108433734939763</v>
      </c>
      <c r="I41" s="2">
        <f t="shared" si="16"/>
        <v>64</v>
      </c>
      <c r="J41" s="65">
        <f t="shared" si="5"/>
        <v>2.7777777777777776E-2</v>
      </c>
      <c r="K41" s="5">
        <v>1</v>
      </c>
      <c r="L41" s="69">
        <f t="shared" si="6"/>
        <v>2.2222222222222223E-2</v>
      </c>
      <c r="M41" s="5">
        <v>1</v>
      </c>
      <c r="N41" s="69">
        <f t="shared" si="7"/>
        <v>0</v>
      </c>
      <c r="O41" s="5">
        <v>0</v>
      </c>
      <c r="P41" s="69">
        <f t="shared" si="8"/>
        <v>2.4096385542168676E-2</v>
      </c>
      <c r="Q41" s="6">
        <f t="shared" si="17"/>
        <v>2</v>
      </c>
      <c r="R41" s="11">
        <f t="shared" si="10"/>
        <v>0.19444444444444445</v>
      </c>
      <c r="S41" s="12">
        <v>7</v>
      </c>
      <c r="T41" s="11">
        <f t="shared" si="11"/>
        <v>0.22222222222222221</v>
      </c>
      <c r="U41" s="12">
        <v>10</v>
      </c>
      <c r="V41" s="73">
        <f t="shared" si="12"/>
        <v>0</v>
      </c>
      <c r="W41" s="12">
        <v>0</v>
      </c>
      <c r="X41" s="11">
        <f t="shared" si="13"/>
        <v>0.20481927710843373</v>
      </c>
      <c r="Y41" s="12">
        <f t="shared" si="18"/>
        <v>17</v>
      </c>
      <c r="Z41" s="25">
        <v>40859</v>
      </c>
      <c r="AA41" s="8" t="str">
        <f t="shared" si="15"/>
        <v>FOR</v>
      </c>
    </row>
    <row r="42" spans="1:27" x14ac:dyDescent="0.25">
      <c r="A42" s="9" t="s">
        <v>48</v>
      </c>
      <c r="B42" s="3">
        <f t="shared" si="0"/>
        <v>0.76388888888888884</v>
      </c>
      <c r="C42" s="2">
        <v>55</v>
      </c>
      <c r="D42" s="15">
        <f t="shared" si="1"/>
        <v>0.70769230769230773</v>
      </c>
      <c r="E42" s="2">
        <v>46</v>
      </c>
      <c r="F42" s="10">
        <f t="shared" si="2"/>
        <v>1</v>
      </c>
      <c r="G42" s="2">
        <v>4</v>
      </c>
      <c r="H42" s="15">
        <f t="shared" si="3"/>
        <v>0.74468085106382975</v>
      </c>
      <c r="I42" s="2">
        <f t="shared" si="16"/>
        <v>105</v>
      </c>
      <c r="J42" s="65">
        <f t="shared" si="5"/>
        <v>2.7777777777777776E-2</v>
      </c>
      <c r="K42" s="5">
        <v>2</v>
      </c>
      <c r="L42" s="69">
        <f t="shared" si="6"/>
        <v>0</v>
      </c>
      <c r="M42" s="5">
        <v>0</v>
      </c>
      <c r="N42" s="69">
        <f t="shared" si="7"/>
        <v>0</v>
      </c>
      <c r="O42" s="5">
        <v>0</v>
      </c>
      <c r="P42" s="69">
        <f t="shared" si="8"/>
        <v>1.4184397163120567E-2</v>
      </c>
      <c r="Q42" s="6">
        <f t="shared" si="17"/>
        <v>2</v>
      </c>
      <c r="R42" s="11">
        <f t="shared" si="10"/>
        <v>0.20833333333333334</v>
      </c>
      <c r="S42" s="12">
        <v>15</v>
      </c>
      <c r="T42" s="11">
        <f t="shared" si="11"/>
        <v>0.29230769230769232</v>
      </c>
      <c r="U42" s="12">
        <v>19</v>
      </c>
      <c r="V42" s="73">
        <f t="shared" si="12"/>
        <v>0</v>
      </c>
      <c r="W42" s="12">
        <v>0</v>
      </c>
      <c r="X42" s="11">
        <f t="shared" si="13"/>
        <v>0.24113475177304963</v>
      </c>
      <c r="Y42" s="12">
        <f t="shared" si="18"/>
        <v>34</v>
      </c>
      <c r="Z42" s="24">
        <v>40859</v>
      </c>
      <c r="AA42" s="8" t="str">
        <f t="shared" si="15"/>
        <v>FOR</v>
      </c>
    </row>
    <row r="43" spans="1:27" x14ac:dyDescent="0.25">
      <c r="A43" s="9" t="s">
        <v>49</v>
      </c>
      <c r="B43" s="3">
        <f t="shared" si="0"/>
        <v>0.8571428571428571</v>
      </c>
      <c r="C43" s="2">
        <v>36</v>
      </c>
      <c r="D43" s="15">
        <f t="shared" si="1"/>
        <v>0.94736842105263153</v>
      </c>
      <c r="E43" s="2">
        <v>36</v>
      </c>
      <c r="F43" s="10">
        <f t="shared" si="2"/>
        <v>1</v>
      </c>
      <c r="G43" s="2">
        <v>1</v>
      </c>
      <c r="H43" s="15">
        <f t="shared" si="3"/>
        <v>0.90123456790123457</v>
      </c>
      <c r="I43" s="2">
        <f t="shared" si="16"/>
        <v>73</v>
      </c>
      <c r="J43" s="65">
        <f t="shared" si="5"/>
        <v>0</v>
      </c>
      <c r="K43" s="5">
        <v>0</v>
      </c>
      <c r="L43" s="69">
        <f t="shared" si="6"/>
        <v>0</v>
      </c>
      <c r="M43" s="5">
        <v>0</v>
      </c>
      <c r="N43" s="69">
        <f t="shared" si="7"/>
        <v>0</v>
      </c>
      <c r="O43" s="5">
        <v>0</v>
      </c>
      <c r="P43" s="69">
        <f t="shared" si="8"/>
        <v>0</v>
      </c>
      <c r="Q43" s="6">
        <f t="shared" si="17"/>
        <v>0</v>
      </c>
      <c r="R43" s="11">
        <f t="shared" si="10"/>
        <v>0.14285714285714285</v>
      </c>
      <c r="S43" s="12">
        <v>6</v>
      </c>
      <c r="T43" s="73">
        <f t="shared" si="11"/>
        <v>5.2631578947368418E-2</v>
      </c>
      <c r="U43" s="12">
        <v>2</v>
      </c>
      <c r="V43" s="73">
        <f t="shared" si="12"/>
        <v>0</v>
      </c>
      <c r="W43" s="12">
        <v>0</v>
      </c>
      <c r="X43" s="73">
        <f t="shared" si="13"/>
        <v>9.8765432098765427E-2</v>
      </c>
      <c r="Y43" s="12">
        <f t="shared" si="18"/>
        <v>8</v>
      </c>
      <c r="Z43" s="24">
        <v>40859</v>
      </c>
      <c r="AA43" s="8" t="str">
        <f t="shared" si="15"/>
        <v>FOR</v>
      </c>
    </row>
    <row r="44" spans="1:27" x14ac:dyDescent="0.25">
      <c r="A44" s="9" t="s">
        <v>50</v>
      </c>
      <c r="B44" s="3">
        <f t="shared" si="0"/>
        <v>0.70370370370370372</v>
      </c>
      <c r="C44" s="2">
        <v>38</v>
      </c>
      <c r="D44" s="15">
        <f t="shared" si="1"/>
        <v>0.78125</v>
      </c>
      <c r="E44" s="2">
        <v>50</v>
      </c>
      <c r="F44" s="10">
        <f t="shared" si="2"/>
        <v>1</v>
      </c>
      <c r="G44" s="2">
        <v>2</v>
      </c>
      <c r="H44" s="15">
        <f t="shared" si="3"/>
        <v>0.75</v>
      </c>
      <c r="I44" s="2">
        <f t="shared" si="16"/>
        <v>90</v>
      </c>
      <c r="J44" s="65">
        <f t="shared" si="5"/>
        <v>5.5555555555555552E-2</v>
      </c>
      <c r="K44" s="5">
        <v>3</v>
      </c>
      <c r="L44" s="69">
        <f t="shared" si="6"/>
        <v>0</v>
      </c>
      <c r="M44" s="5">
        <v>0</v>
      </c>
      <c r="N44" s="69">
        <f t="shared" si="7"/>
        <v>0</v>
      </c>
      <c r="O44" s="5">
        <v>0</v>
      </c>
      <c r="P44" s="69">
        <f t="shared" si="8"/>
        <v>2.5000000000000001E-2</v>
      </c>
      <c r="Q44" s="6">
        <f t="shared" si="17"/>
        <v>3</v>
      </c>
      <c r="R44" s="11">
        <f t="shared" si="10"/>
        <v>0.24074074074074073</v>
      </c>
      <c r="S44" s="12">
        <v>13</v>
      </c>
      <c r="T44" s="11">
        <f t="shared" si="11"/>
        <v>0.21875</v>
      </c>
      <c r="U44" s="12">
        <v>14</v>
      </c>
      <c r="V44" s="73">
        <f t="shared" si="12"/>
        <v>0</v>
      </c>
      <c r="W44" s="12">
        <v>0</v>
      </c>
      <c r="X44" s="11">
        <f t="shared" si="13"/>
        <v>0.22500000000000001</v>
      </c>
      <c r="Y44" s="12">
        <f t="shared" si="18"/>
        <v>27</v>
      </c>
      <c r="Z44" s="24">
        <v>40859</v>
      </c>
      <c r="AA44" s="8" t="str">
        <f t="shared" si="15"/>
        <v>FOR</v>
      </c>
    </row>
    <row r="45" spans="1:27" ht="15.75" thickBot="1" x14ac:dyDescent="0.3">
      <c r="A45" s="14" t="s">
        <v>51</v>
      </c>
      <c r="B45" s="3">
        <f t="shared" si="0"/>
        <v>0.84</v>
      </c>
      <c r="C45" s="2">
        <v>42</v>
      </c>
      <c r="D45" s="15">
        <f t="shared" si="1"/>
        <v>0.625</v>
      </c>
      <c r="E45" s="2">
        <v>25</v>
      </c>
      <c r="F45" s="15">
        <f t="shared" si="2"/>
        <v>0.6</v>
      </c>
      <c r="G45" s="2">
        <v>3</v>
      </c>
      <c r="H45" s="15">
        <f t="shared" si="3"/>
        <v>0.73684210526315785</v>
      </c>
      <c r="I45" s="2">
        <f t="shared" si="16"/>
        <v>70</v>
      </c>
      <c r="J45" s="65">
        <f t="shared" si="5"/>
        <v>0</v>
      </c>
      <c r="K45" s="5">
        <v>0</v>
      </c>
      <c r="L45" s="69">
        <f t="shared" si="6"/>
        <v>2.5000000000000001E-2</v>
      </c>
      <c r="M45" s="5">
        <v>1</v>
      </c>
      <c r="N45" s="69">
        <f t="shared" si="7"/>
        <v>0</v>
      </c>
      <c r="O45" s="5">
        <v>0</v>
      </c>
      <c r="P45" s="69">
        <f t="shared" si="8"/>
        <v>1.0526315789473684E-2</v>
      </c>
      <c r="Q45" s="6">
        <f t="shared" si="17"/>
        <v>1</v>
      </c>
      <c r="R45" s="11">
        <f t="shared" si="10"/>
        <v>0.16</v>
      </c>
      <c r="S45" s="12">
        <v>8</v>
      </c>
      <c r="T45" s="11">
        <f t="shared" si="11"/>
        <v>0.35</v>
      </c>
      <c r="U45" s="12">
        <v>14</v>
      </c>
      <c r="V45" s="11">
        <f t="shared" si="12"/>
        <v>0.4</v>
      </c>
      <c r="W45" s="12">
        <v>2</v>
      </c>
      <c r="X45" s="11">
        <f t="shared" si="13"/>
        <v>0.25263157894736843</v>
      </c>
      <c r="Y45" s="12">
        <f t="shared" si="18"/>
        <v>24</v>
      </c>
      <c r="Z45" s="25">
        <v>40859</v>
      </c>
      <c r="AA45" s="8" t="str">
        <f t="shared" si="15"/>
        <v>FOR</v>
      </c>
    </row>
    <row r="46" spans="1:27" ht="15.75" thickTop="1" x14ac:dyDescent="0.25">
      <c r="A46" s="27" t="s">
        <v>54</v>
      </c>
      <c r="B46" s="74">
        <f>C46/(C46+K46+S46)</f>
        <v>0.76025641025641022</v>
      </c>
      <c r="C46" s="28">
        <f>SUM(C2:C7)+C10+C9+SUM(C12:C15)+SUM(C20:C24)+SUM(C27:C29)+SUM(C31:C34)+SUM(C37:C39)+SUM(C42:C44)</f>
        <v>1186</v>
      </c>
      <c r="D46" s="77">
        <f t="shared" si="1"/>
        <v>0.75813295615275811</v>
      </c>
      <c r="E46" s="28">
        <f>SUM(E2:E7)+E10+E9+SUM(E12:E15)+SUM(E20:E24)+SUM(E27:E29)+SUM(E31:E34)+SUM(E37:E39)+SUM(E42:E44)</f>
        <v>1072</v>
      </c>
      <c r="F46" s="77">
        <f t="shared" si="2"/>
        <v>0.85483870967741937</v>
      </c>
      <c r="G46" s="28">
        <f>SUM(G2:G7)+G10+G9+SUM(G12:G15)+SUM(G20:G24)+SUM(G27:G29)+SUM(G31:G34)+SUM(G37:G39)+SUM(G42:G44)</f>
        <v>53</v>
      </c>
      <c r="H46" s="77">
        <f t="shared" si="3"/>
        <v>0.76119894598155469</v>
      </c>
      <c r="I46" s="28">
        <f t="shared" si="16"/>
        <v>2311</v>
      </c>
      <c r="J46" s="66">
        <f t="shared" si="5"/>
        <v>3.2051282051282048E-2</v>
      </c>
      <c r="K46" s="29">
        <f>SUM(K2:K7)+K10+K9+SUM(K12:K15)+SUM(K20:K24)+SUM(K27:K29)+SUM(K31:K34)+SUM(K37:K39)+SUM(K42:K44)</f>
        <v>50</v>
      </c>
      <c r="L46" s="70">
        <f t="shared" si="6"/>
        <v>2.4045261669024046E-2</v>
      </c>
      <c r="M46" s="29">
        <f>SUM(M2:M7)+M10+M9+SUM(M12:M15)+SUM(M20:M24)+SUM(M27:M29)+SUM(M31:M34)+SUM(M37:M39)+SUM(M42:M44)</f>
        <v>34</v>
      </c>
      <c r="N46" s="70">
        <f t="shared" si="7"/>
        <v>3.2258064516129031E-2</v>
      </c>
      <c r="O46" s="29">
        <f>SUM(O2:O7)+O10+O9+SUM(O12:O15)+SUM(O20:O24)+SUM(O27:O29)+SUM(O31:O34)+SUM(O37:O39)+SUM(O42:O44)</f>
        <v>2</v>
      </c>
      <c r="P46" s="70">
        <f t="shared" si="8"/>
        <v>2.8326745718050064E-2</v>
      </c>
      <c r="Q46" s="30">
        <f t="shared" si="17"/>
        <v>86</v>
      </c>
      <c r="R46" s="80">
        <f t="shared" si="10"/>
        <v>0.2076923076923077</v>
      </c>
      <c r="S46" s="31">
        <f>SUM(S2:S7)+S10+S9+SUM(S12:S15)+SUM(S20:S24)+SUM(S27:S29)+SUM(S31:S34)+SUM(S37:S39)+SUM(S42:S44)</f>
        <v>324</v>
      </c>
      <c r="T46" s="80">
        <f t="shared" si="11"/>
        <v>0.21782178217821782</v>
      </c>
      <c r="U46" s="31">
        <f>SUM(U2:U7)+U10+U9+SUM(U12:U15)+SUM(U20:U24)+SUM(U27:U29)+SUM(U31:U34)+SUM(U37:U39)+SUM(U42:U44)</f>
        <v>308</v>
      </c>
      <c r="V46" s="80">
        <f t="shared" si="12"/>
        <v>0.11290322580645161</v>
      </c>
      <c r="W46" s="31">
        <f>SUM(W2:W7)+W10+W9+SUM(W12:W15)+SUM(W20:W24)+SUM(W27:W29)+SUM(W31:W34)+SUM(W37:W39)+SUM(W42:W44)</f>
        <v>7</v>
      </c>
      <c r="X46" s="80">
        <f t="shared" si="13"/>
        <v>0.21047430830039526</v>
      </c>
      <c r="Y46" s="31">
        <f t="shared" si="18"/>
        <v>639</v>
      </c>
      <c r="Z46" s="32">
        <v>40859</v>
      </c>
      <c r="AA46" s="33" t="str">
        <f t="shared" si="15"/>
        <v>FOR</v>
      </c>
    </row>
    <row r="47" spans="1:27" ht="15.75" thickBot="1" x14ac:dyDescent="0.3">
      <c r="A47" s="34" t="s">
        <v>55</v>
      </c>
      <c r="B47" s="75">
        <f t="shared" si="0"/>
        <v>0.71935007385524374</v>
      </c>
      <c r="C47" s="35">
        <f>C8+C11+SUM(C16:C19)+C26+C25+C30+C35+C36+C40+C41+C45</f>
        <v>487</v>
      </c>
      <c r="D47" s="78">
        <f t="shared" si="1"/>
        <v>0.71052631578947367</v>
      </c>
      <c r="E47" s="35">
        <f>E8+E11+SUM(E16:E19)+E26+E25+E30+E35+E36+E40+E41+E45</f>
        <v>432</v>
      </c>
      <c r="F47" s="78">
        <f t="shared" si="2"/>
        <v>0.73333333333333328</v>
      </c>
      <c r="G47" s="35">
        <f>G8+G11+SUM(G16:G19)+G26+G25+G30+G35+G36+G40+G41+G45</f>
        <v>22</v>
      </c>
      <c r="H47" s="78">
        <f t="shared" si="3"/>
        <v>0.71558935361216724</v>
      </c>
      <c r="I47" s="35">
        <f t="shared" si="16"/>
        <v>941</v>
      </c>
      <c r="J47" s="67">
        <f t="shared" si="5"/>
        <v>3.2496307237813882E-2</v>
      </c>
      <c r="K47" s="36">
        <f>K8+K11+SUM(K16:K19)+K26+K25+K30+K35+K36+K40+K41+K45</f>
        <v>22</v>
      </c>
      <c r="L47" s="71">
        <f t="shared" si="6"/>
        <v>2.7960526315789474E-2</v>
      </c>
      <c r="M47" s="36">
        <f>M8+M11+SUM(M16:M19)+M26+M25+M30+M35+M36+M40+M41+M45</f>
        <v>17</v>
      </c>
      <c r="N47" s="71">
        <f t="shared" si="7"/>
        <v>6.6666666666666666E-2</v>
      </c>
      <c r="O47" s="36">
        <f>O8+O11+SUM(O16:O19)+O26+O25+O30+O35+O36+O40+O41+O45</f>
        <v>2</v>
      </c>
      <c r="P47" s="71">
        <f t="shared" si="8"/>
        <v>3.1178707224334599E-2</v>
      </c>
      <c r="Q47" s="37">
        <f t="shared" si="17"/>
        <v>41</v>
      </c>
      <c r="R47" s="81">
        <f t="shared" si="10"/>
        <v>0.2481536189069424</v>
      </c>
      <c r="S47" s="38">
        <f>S8+S11+SUM(S16:S19)+S26+S25+S30+S35+S36+S40+S41+S45</f>
        <v>168</v>
      </c>
      <c r="T47" s="81">
        <f t="shared" si="11"/>
        <v>0.26151315789473684</v>
      </c>
      <c r="U47" s="38">
        <f>U8+U11+SUM(U16:U19)+U26+U25+U30+U35+U36+U40+U41+U45</f>
        <v>159</v>
      </c>
      <c r="V47" s="81">
        <f t="shared" si="12"/>
        <v>0.2</v>
      </c>
      <c r="W47" s="38">
        <f>W8+W11+SUM(W16:W19)+W26+W25+W30+W35+W36+W40+W41+W45</f>
        <v>6</v>
      </c>
      <c r="X47" s="81">
        <f t="shared" si="13"/>
        <v>0.25323193916349812</v>
      </c>
      <c r="Y47" s="38">
        <f t="shared" si="18"/>
        <v>333</v>
      </c>
      <c r="Z47" s="39">
        <v>40859</v>
      </c>
      <c r="AA47" s="8" t="str">
        <f t="shared" si="15"/>
        <v>FOR</v>
      </c>
    </row>
    <row r="48" spans="1:27" ht="16.5" thickTop="1" thickBot="1" x14ac:dyDescent="0.3">
      <c r="A48" s="16" t="s">
        <v>52</v>
      </c>
      <c r="B48" s="76">
        <f t="shared" si="0"/>
        <v>0.74787662047384895</v>
      </c>
      <c r="C48" s="17">
        <f>C46+C47</f>
        <v>1673</v>
      </c>
      <c r="D48" s="79">
        <f t="shared" si="1"/>
        <v>0.74381800197823933</v>
      </c>
      <c r="E48" s="17">
        <f>E46+E47</f>
        <v>1504</v>
      </c>
      <c r="F48" s="79">
        <f t="shared" si="2"/>
        <v>0.81521739130434778</v>
      </c>
      <c r="G48" s="17">
        <f>G46+G47</f>
        <v>75</v>
      </c>
      <c r="H48" s="79">
        <f t="shared" si="3"/>
        <v>0.74741438749712708</v>
      </c>
      <c r="I48" s="17">
        <f t="shared" si="16"/>
        <v>3252</v>
      </c>
      <c r="J48" s="68">
        <f t="shared" si="5"/>
        <v>3.2185963343763967E-2</v>
      </c>
      <c r="K48" s="18">
        <f>K46+K47</f>
        <v>72</v>
      </c>
      <c r="L48" s="72">
        <f t="shared" si="6"/>
        <v>2.5222551928783383E-2</v>
      </c>
      <c r="M48" s="18">
        <f>M46+M47</f>
        <v>51</v>
      </c>
      <c r="N48" s="72">
        <f t="shared" si="7"/>
        <v>4.3478260869565216E-2</v>
      </c>
      <c r="O48" s="18">
        <f>O46+O47</f>
        <v>4</v>
      </c>
      <c r="P48" s="72">
        <f t="shared" si="8"/>
        <v>2.9188692254654102E-2</v>
      </c>
      <c r="Q48" s="19">
        <f t="shared" si="17"/>
        <v>127</v>
      </c>
      <c r="R48" s="82">
        <f t="shared" si="10"/>
        <v>0.21993741618238713</v>
      </c>
      <c r="S48" s="20">
        <f>S46+S47</f>
        <v>492</v>
      </c>
      <c r="T48" s="82">
        <f t="shared" si="11"/>
        <v>0.23095944609297725</v>
      </c>
      <c r="U48" s="20">
        <f>U46+U47</f>
        <v>467</v>
      </c>
      <c r="V48" s="82">
        <f t="shared" si="12"/>
        <v>0.14130434782608695</v>
      </c>
      <c r="W48" s="20">
        <f>W46+W47</f>
        <v>13</v>
      </c>
      <c r="X48" s="82">
        <f t="shared" si="13"/>
        <v>0.22339692024821881</v>
      </c>
      <c r="Y48" s="20">
        <f t="shared" si="18"/>
        <v>972</v>
      </c>
      <c r="Z48" s="26">
        <v>40859</v>
      </c>
      <c r="AA48" s="42" t="str">
        <f t="shared" si="15"/>
        <v>FOR</v>
      </c>
    </row>
    <row r="49" spans="1:27" x14ac:dyDescent="0.25">
      <c r="A49" s="84"/>
      <c r="B49" s="84"/>
      <c r="J49" s="84"/>
      <c r="Q49" s="84"/>
      <c r="X49" s="44" t="s">
        <v>79</v>
      </c>
      <c r="Y49" s="45">
        <f>I48+Q48+Y48</f>
        <v>4351</v>
      </c>
      <c r="Z49" s="84"/>
      <c r="AA49" s="84"/>
    </row>
    <row r="50" spans="1:27" ht="15.75" thickBot="1" x14ac:dyDescent="0.3">
      <c r="A50" s="9" t="s">
        <v>72</v>
      </c>
      <c r="B50" s="3">
        <f>C50/(C50+K50+S50)</f>
        <v>0.6</v>
      </c>
      <c r="C50" s="2">
        <v>6</v>
      </c>
      <c r="D50" s="15">
        <f>E50/(E50+M50+U50)</f>
        <v>0.7142857142857143</v>
      </c>
      <c r="E50" s="2">
        <v>10</v>
      </c>
      <c r="F50" s="64">
        <f>G50/(G50+O50+W50)</f>
        <v>0</v>
      </c>
      <c r="G50" s="2">
        <v>0</v>
      </c>
      <c r="H50" s="15">
        <f>I50/(I50+Q50+Y50)</f>
        <v>0.61538461538461542</v>
      </c>
      <c r="I50" s="2">
        <f>C50+E50+G50</f>
        <v>16</v>
      </c>
      <c r="J50" s="4">
        <f>K50/(C50+K50+S50)</f>
        <v>0.1</v>
      </c>
      <c r="K50" s="5">
        <v>1</v>
      </c>
      <c r="L50" s="69">
        <f>M50/(E50+M50+U50)</f>
        <v>0</v>
      </c>
      <c r="M50" s="5">
        <v>0</v>
      </c>
      <c r="N50" s="69">
        <f>O50/(G50+O50+W50)</f>
        <v>0</v>
      </c>
      <c r="O50" s="5">
        <v>0</v>
      </c>
      <c r="P50" s="69">
        <f>Q50/(I50+Q50+Y50)</f>
        <v>3.8461538461538464E-2</v>
      </c>
      <c r="Q50" s="6">
        <f>K50+M50+O50</f>
        <v>1</v>
      </c>
      <c r="R50" s="11">
        <f>S50/(C50+K50+S50)</f>
        <v>0.3</v>
      </c>
      <c r="S50" s="12">
        <v>3</v>
      </c>
      <c r="T50" s="11">
        <f>U50/(E50+M50+U50)</f>
        <v>0.2857142857142857</v>
      </c>
      <c r="U50" s="12">
        <v>4</v>
      </c>
      <c r="V50" s="13">
        <f>W50/(G50+O50+W50)</f>
        <v>1</v>
      </c>
      <c r="W50" s="12">
        <v>2</v>
      </c>
      <c r="X50" s="11">
        <f>Y50/(I50+Q50+Y50)</f>
        <v>0.34615384615384615</v>
      </c>
      <c r="Y50" s="12">
        <f>S50+U50+W50</f>
        <v>9</v>
      </c>
      <c r="Z50" s="24">
        <v>40844</v>
      </c>
      <c r="AA50" s="8" t="str">
        <f>IF(((B50&gt;J50)*AND(B50&gt;R50))*AND((D50&gt;L50)*AND(D50&gt;T50)),"FOR","AGAINST")</f>
        <v>FOR</v>
      </c>
    </row>
    <row r="51" spans="1:27" ht="16.5" thickTop="1" thickBot="1" x14ac:dyDescent="0.3">
      <c r="A51" s="27" t="s">
        <v>77</v>
      </c>
      <c r="B51" s="74">
        <f>C51/(C51+K51+S51)</f>
        <v>0.76236979166666663</v>
      </c>
      <c r="C51" s="28">
        <f>SUM(C2:C3)+SUM(C5:C7)+C10+C9+SUM(C12:C15)+SUM(C20:C24)+SUM(C27:C29)+SUM(C31:C34)+SUM(C37:C39)+SUM(C42:C44)</f>
        <v>1171</v>
      </c>
      <c r="D51" s="77">
        <f t="shared" ref="D51:D52" si="19">E51/(E51+M51+U51)</f>
        <v>0.76221264367816088</v>
      </c>
      <c r="E51" s="28">
        <f>SUM(E2:E3)+SUM(E5:E7)+E10+E9+SUM(E12:E15)+SUM(E20:E24)+SUM(E27:E29)+SUM(E31:E34)+SUM(E37:E39)+SUM(E42:E44)</f>
        <v>1061</v>
      </c>
      <c r="F51" s="77">
        <f t="shared" ref="F51:F52" si="20">G51/(G51+O51+W51)</f>
        <v>0.8833333333333333</v>
      </c>
      <c r="G51" s="28">
        <f>SUM(G2:G3)+SUM(G5:G7)+G10+G9+SUM(G12:G15)+SUM(G20:G24)+SUM(G27:G29)+SUM(G31:G34)+SUM(G37:G39)+SUM(G42:G44)</f>
        <v>53</v>
      </c>
      <c r="H51" s="77">
        <f t="shared" ref="H51:H52" si="21">I51/(I51+Q51+Y51)</f>
        <v>0.76472556894243637</v>
      </c>
      <c r="I51" s="28">
        <f t="shared" ref="I51:I52" si="22">C51+E51+G51</f>
        <v>2285</v>
      </c>
      <c r="J51" s="66">
        <f t="shared" ref="J51:J52" si="23">K51/(C51+K51+S51)</f>
        <v>3.0598958333333332E-2</v>
      </c>
      <c r="K51" s="29">
        <f>SUM(K2:K3)+SUM(K5:K7)+K10+K9+SUM(K12:K15)+SUM(K20:K24)+SUM(K27:K29)+SUM(K31:K34)+SUM(K37:K39)+SUM(K42:K44)</f>
        <v>47</v>
      </c>
      <c r="L51" s="70">
        <f t="shared" ref="L51:L52" si="24">M51/(E51+M51+U51)</f>
        <v>2.3706896551724137E-2</v>
      </c>
      <c r="M51" s="29">
        <f>SUM(M2:M3)+SUM(M5:M7)+M10+M9+SUM(M12:M15)+SUM(M20:M24)+SUM(M27:M29)+SUM(M31:M34)+SUM(M37:M39)+SUM(M42:M44)</f>
        <v>33</v>
      </c>
      <c r="N51" s="70">
        <f t="shared" ref="N51:N52" si="25">O51/(G51+O51+W51)</f>
        <v>3.3333333333333333E-2</v>
      </c>
      <c r="O51" s="29">
        <f>SUM(O2:O3)+SUM(O5:O7)+O10+O9+SUM(O12:O15)+SUM(O20:O24)+SUM(O27:O29)+SUM(O31:O34)+SUM(O37:O39)+SUM(O42:O44)</f>
        <v>2</v>
      </c>
      <c r="P51" s="70">
        <f t="shared" ref="P51:P52" si="26">Q51/(I51+Q51+Y51)</f>
        <v>2.744310575635877E-2</v>
      </c>
      <c r="Q51" s="30">
        <f t="shared" ref="Q51:Q52" si="27">K51+M51+O51</f>
        <v>82</v>
      </c>
      <c r="R51" s="80">
        <f t="shared" ref="R51:R52" si="28">S51/(C51+K51+S51)</f>
        <v>0.20703125</v>
      </c>
      <c r="S51" s="31">
        <f>SUM(S2:S3)+SUM(S5:S7)+S10+S9+SUM(S12:S15)+SUM(S20:S24)+SUM(S27:S29)+SUM(S31:S34)+SUM(S37:S39)+SUM(S42:S44)</f>
        <v>318</v>
      </c>
      <c r="T51" s="80">
        <f t="shared" ref="T51:T52" si="29">U51/(E51+M51+U51)</f>
        <v>0.21408045977011494</v>
      </c>
      <c r="U51" s="31">
        <f>SUM(U2:U3)+SUM(U5:U7)+U10+U9+SUM(U12:U15)+SUM(U20:U24)+SUM(U27:U29)+SUM(U31:U34)+SUM(U37:U39)+SUM(U42:U44)</f>
        <v>298</v>
      </c>
      <c r="V51" s="80">
        <f t="shared" ref="V51:V52" si="30">W51/(G51+O51+W51)</f>
        <v>8.3333333333333329E-2</v>
      </c>
      <c r="W51" s="31">
        <f>SUM(W2:W3)+SUM(W5:W7)+W10+W9+SUM(W12:W15)+SUM(W20:W24)+SUM(W27:W29)+SUM(W31:W34)+SUM(W37:W39)+SUM(W42:W44)</f>
        <v>5</v>
      </c>
      <c r="X51" s="80">
        <f t="shared" ref="X51:X52" si="31">Y51/(I51+Q51+Y51)</f>
        <v>0.20783132530120482</v>
      </c>
      <c r="Y51" s="31">
        <f t="shared" ref="Y51:Y52" si="32">S51+U51+W51</f>
        <v>621</v>
      </c>
      <c r="Z51" s="32">
        <v>40859</v>
      </c>
      <c r="AA51" s="33" t="str">
        <f t="shared" ref="AA51:AA52" si="33">IF(((B51&gt;J51)*AND(B51&gt;R51))*AND((D51&gt;L51)*AND(D51&gt;T51)),"FOR","AGAINST")</f>
        <v>FOR</v>
      </c>
    </row>
    <row r="52" spans="1:27" ht="16.5" thickTop="1" thickBot="1" x14ac:dyDescent="0.3">
      <c r="A52" s="16" t="s">
        <v>78</v>
      </c>
      <c r="B52" s="76">
        <f t="shared" ref="B52" si="34">C52/(C52+K52+S52)</f>
        <v>0.74920921825576137</v>
      </c>
      <c r="C52" s="17">
        <f>C47+C51</f>
        <v>1658</v>
      </c>
      <c r="D52" s="79">
        <f t="shared" si="19"/>
        <v>0.74650000000000005</v>
      </c>
      <c r="E52" s="17">
        <f>E47+E51</f>
        <v>1493</v>
      </c>
      <c r="F52" s="79">
        <f t="shared" si="20"/>
        <v>0.83333333333333337</v>
      </c>
      <c r="G52" s="17">
        <f>G47+G51</f>
        <v>75</v>
      </c>
      <c r="H52" s="79">
        <f t="shared" si="21"/>
        <v>0.74970950499651401</v>
      </c>
      <c r="I52" s="17">
        <f t="shared" si="22"/>
        <v>3226</v>
      </c>
      <c r="J52" s="68">
        <f t="shared" si="23"/>
        <v>3.1179394487121554E-2</v>
      </c>
      <c r="K52" s="18">
        <f>K47+K51</f>
        <v>69</v>
      </c>
      <c r="L52" s="72">
        <f t="shared" si="24"/>
        <v>2.5000000000000001E-2</v>
      </c>
      <c r="M52" s="18">
        <f>M47+M51</f>
        <v>50</v>
      </c>
      <c r="N52" s="72">
        <f t="shared" si="25"/>
        <v>4.4444444444444446E-2</v>
      </c>
      <c r="O52" s="18">
        <f>O47+O51</f>
        <v>4</v>
      </c>
      <c r="P52" s="72">
        <f t="shared" si="26"/>
        <v>2.8584708343016501E-2</v>
      </c>
      <c r="Q52" s="19">
        <f t="shared" si="27"/>
        <v>123</v>
      </c>
      <c r="R52" s="82">
        <f t="shared" si="28"/>
        <v>0.21961138725711704</v>
      </c>
      <c r="S52" s="20">
        <f>S47+S51</f>
        <v>486</v>
      </c>
      <c r="T52" s="82">
        <f t="shared" si="29"/>
        <v>0.22850000000000001</v>
      </c>
      <c r="U52" s="20">
        <f>U47+U51</f>
        <v>457</v>
      </c>
      <c r="V52" s="82">
        <f t="shared" si="30"/>
        <v>0.12222222222222222</v>
      </c>
      <c r="W52" s="20">
        <f>W47+W51</f>
        <v>11</v>
      </c>
      <c r="X52" s="82">
        <f t="shared" si="31"/>
        <v>0.22170578666046944</v>
      </c>
      <c r="Y52" s="20">
        <f t="shared" si="32"/>
        <v>954</v>
      </c>
      <c r="Z52" s="26">
        <v>40859</v>
      </c>
      <c r="AA52" s="42" t="str">
        <f t="shared" si="33"/>
        <v>FOR</v>
      </c>
    </row>
    <row r="53" spans="1:27" x14ac:dyDescent="0.25">
      <c r="A53" s="137" t="s">
        <v>80</v>
      </c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AA2:AA48">
    <cfRule type="containsText" dxfId="25" priority="24" operator="containsText" text="AGAINST">
      <formula>NOT(ISERROR(SEARCH("AGAINST",AA2)))</formula>
    </cfRule>
    <cfRule type="containsText" dxfId="24" priority="25" operator="containsText" text="FOR">
      <formula>NOT(ISERROR(SEARCH("FOR",AA2)))</formula>
    </cfRule>
  </conditionalFormatting>
  <conditionalFormatting sqref="B2:B48 D2:D48 F2:F48 H2:H48">
    <cfRule type="expression" dxfId="23" priority="20">
      <formula>(B2&gt;J2)*AND(B2&gt;R2)</formula>
    </cfRule>
  </conditionalFormatting>
  <conditionalFormatting sqref="X2:X48 V2:V48 T2:T48 R2:R48">
    <cfRule type="expression" dxfId="22" priority="26">
      <formula>(R2&gt;B2)*AND(R2&gt;J2)</formula>
    </cfRule>
  </conditionalFormatting>
  <conditionalFormatting sqref="P2:P48 N2:N19 L2:L48 J2:J48 N21:N48">
    <cfRule type="expression" dxfId="21" priority="19">
      <formula>(J2&gt;B2)*AND(J2&gt;R2)</formula>
    </cfRule>
  </conditionalFormatting>
  <conditionalFormatting sqref="AA50">
    <cfRule type="containsText" dxfId="20" priority="15" operator="containsText" text="AGAINST">
      <formula>NOT(ISERROR(SEARCH("AGAINST",AA50)))</formula>
    </cfRule>
    <cfRule type="containsText" dxfId="19" priority="16" operator="containsText" text="FOR">
      <formula>NOT(ISERROR(SEARCH("FOR",AA50)))</formula>
    </cfRule>
  </conditionalFormatting>
  <conditionalFormatting sqref="B50 D50 F50 H50">
    <cfRule type="expression" dxfId="18" priority="14">
      <formula>(B50&gt;J50)*AND(B50&gt;R50)</formula>
    </cfRule>
  </conditionalFormatting>
  <conditionalFormatting sqref="X50 V50 T50 R50">
    <cfRule type="expression" dxfId="17" priority="17">
      <formula>(R50&gt;B50)*AND(R50&gt;J50)</formula>
    </cfRule>
  </conditionalFormatting>
  <conditionalFormatting sqref="P50 N50 L50 J50">
    <cfRule type="expression" dxfId="16" priority="13">
      <formula>(J50&gt;B50)*AND(J50&gt;R50)</formula>
    </cfRule>
  </conditionalFormatting>
  <conditionalFormatting sqref="AA51">
    <cfRule type="containsText" dxfId="15" priority="8" operator="containsText" text="AGAINST">
      <formula>NOT(ISERROR(SEARCH("AGAINST",AA51)))</formula>
    </cfRule>
    <cfRule type="containsText" dxfId="14" priority="9" operator="containsText" text="FOR">
      <formula>NOT(ISERROR(SEARCH("FOR",AA51)))</formula>
    </cfRule>
  </conditionalFormatting>
  <conditionalFormatting sqref="B51 D51 F51 H51">
    <cfRule type="expression" dxfId="13" priority="7">
      <formula>(B51&gt;J51)*AND(B51&gt;R51)</formula>
    </cfRule>
  </conditionalFormatting>
  <conditionalFormatting sqref="X51 V51 T51 R51">
    <cfRule type="expression" dxfId="12" priority="10">
      <formula>(R51&gt;B51)*AND(R51&gt;J51)</formula>
    </cfRule>
  </conditionalFormatting>
  <conditionalFormatting sqref="P51 N51 L51 J51">
    <cfRule type="expression" dxfId="11" priority="6">
      <formula>(J51&gt;B51)*AND(J51&gt;R51)</formula>
    </cfRule>
  </conditionalFormatting>
  <conditionalFormatting sqref="AA52">
    <cfRule type="containsText" dxfId="10" priority="3" operator="containsText" text="AGAINST">
      <formula>NOT(ISERROR(SEARCH("AGAINST",AA52)))</formula>
    </cfRule>
    <cfRule type="containsText" dxfId="9" priority="4" operator="containsText" text="FOR">
      <formula>NOT(ISERROR(SEARCH("FOR",AA52)))</formula>
    </cfRule>
  </conditionalFormatting>
  <conditionalFormatting sqref="B52 D52 F52 H52">
    <cfRule type="expression" dxfId="8" priority="2">
      <formula>(B52&gt;J52)*AND(B52&gt;R52)</formula>
    </cfRule>
  </conditionalFormatting>
  <conditionalFormatting sqref="X52 V52 T52 R52">
    <cfRule type="expression" dxfId="7" priority="5">
      <formula>(R52&gt;B52)*AND(R52&gt;J52)</formula>
    </cfRule>
  </conditionalFormatting>
  <conditionalFormatting sqref="P52 N52 L52 J52">
    <cfRule type="expression" dxfId="6" priority="1">
      <formula>(J52&gt;B52)*AND(J52&gt;R52)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/>
  </sheetViews>
  <sheetFormatPr defaultRowHeight="15" x14ac:dyDescent="0.25"/>
  <cols>
    <col min="1" max="1" width="12.7109375" bestFit="1" customWidth="1"/>
  </cols>
  <sheetData>
    <row r="1" spans="1:4" ht="15.75" thickBot="1" x14ac:dyDescent="0.3">
      <c r="A1" s="21" t="s">
        <v>0</v>
      </c>
      <c r="B1" s="49" t="s">
        <v>61</v>
      </c>
      <c r="C1" s="50" t="s">
        <v>62</v>
      </c>
      <c r="D1" s="51" t="s">
        <v>63</v>
      </c>
    </row>
    <row r="2" spans="1:4" ht="15.75" thickTop="1" x14ac:dyDescent="0.25">
      <c r="A2" s="9" t="s">
        <v>14</v>
      </c>
      <c r="B2" s="52">
        <v>0</v>
      </c>
      <c r="C2" s="53">
        <v>0</v>
      </c>
      <c r="D2" s="54">
        <v>-2</v>
      </c>
    </row>
    <row r="3" spans="1:4" x14ac:dyDescent="0.25">
      <c r="A3" s="9" t="s">
        <v>15</v>
      </c>
      <c r="B3" s="52">
        <v>0</v>
      </c>
      <c r="C3" s="53">
        <v>0</v>
      </c>
      <c r="D3" s="54">
        <v>-1</v>
      </c>
    </row>
    <row r="4" spans="1:4" x14ac:dyDescent="0.25">
      <c r="A4" s="9" t="s">
        <v>16</v>
      </c>
      <c r="B4" s="52">
        <v>0</v>
      </c>
      <c r="C4" s="53">
        <v>0</v>
      </c>
      <c r="D4" s="54">
        <v>1</v>
      </c>
    </row>
    <row r="5" spans="1:4" x14ac:dyDescent="0.25">
      <c r="A5" s="9" t="s">
        <v>17</v>
      </c>
      <c r="B5" s="52">
        <v>0</v>
      </c>
      <c r="C5" s="53">
        <v>0</v>
      </c>
      <c r="D5" s="54">
        <v>-1</v>
      </c>
    </row>
    <row r="6" spans="1:4" x14ac:dyDescent="0.25">
      <c r="A6" s="9" t="s">
        <v>74</v>
      </c>
      <c r="B6" s="52">
        <v>0</v>
      </c>
      <c r="C6" s="53">
        <v>0</v>
      </c>
      <c r="D6" s="54">
        <v>-1</v>
      </c>
    </row>
    <row r="7" spans="1:4" x14ac:dyDescent="0.25">
      <c r="A7" s="9" t="s">
        <v>18</v>
      </c>
      <c r="B7" s="52">
        <v>0</v>
      </c>
      <c r="C7" s="53">
        <v>0</v>
      </c>
      <c r="D7" s="54">
        <v>-1</v>
      </c>
    </row>
    <row r="8" spans="1:4" x14ac:dyDescent="0.25">
      <c r="A8" s="14" t="s">
        <v>76</v>
      </c>
      <c r="B8" s="52">
        <v>0</v>
      </c>
      <c r="C8" s="53">
        <v>0</v>
      </c>
      <c r="D8" s="54">
        <v>0</v>
      </c>
    </row>
    <row r="9" spans="1:4" x14ac:dyDescent="0.25">
      <c r="A9" s="9" t="s">
        <v>20</v>
      </c>
      <c r="B9" s="52">
        <v>0</v>
      </c>
      <c r="C9" s="53">
        <v>0</v>
      </c>
      <c r="D9" s="54">
        <v>-1</v>
      </c>
    </row>
    <row r="10" spans="1:4" x14ac:dyDescent="0.25">
      <c r="A10" s="9" t="s">
        <v>19</v>
      </c>
      <c r="B10" s="52">
        <v>0</v>
      </c>
      <c r="C10" s="53">
        <v>0</v>
      </c>
      <c r="D10" s="54">
        <v>-3</v>
      </c>
    </row>
    <row r="11" spans="1:4" x14ac:dyDescent="0.25">
      <c r="A11" s="14" t="s">
        <v>83</v>
      </c>
      <c r="B11" s="52">
        <v>0</v>
      </c>
      <c r="C11" s="53">
        <v>0</v>
      </c>
      <c r="D11" s="54">
        <v>-1</v>
      </c>
    </row>
    <row r="12" spans="1:4" x14ac:dyDescent="0.25">
      <c r="A12" s="9" t="s">
        <v>21</v>
      </c>
      <c r="B12" s="52">
        <v>0</v>
      </c>
      <c r="C12" s="53">
        <v>0</v>
      </c>
      <c r="D12" s="54">
        <v>1</v>
      </c>
    </row>
    <row r="13" spans="1:4" x14ac:dyDescent="0.25">
      <c r="A13" s="9" t="s">
        <v>22</v>
      </c>
      <c r="B13" s="52">
        <v>0</v>
      </c>
      <c r="C13" s="53">
        <v>0</v>
      </c>
      <c r="D13" s="54">
        <v>-1</v>
      </c>
    </row>
    <row r="14" spans="1:4" x14ac:dyDescent="0.25">
      <c r="A14" s="9" t="s">
        <v>24</v>
      </c>
      <c r="B14" s="52">
        <v>0</v>
      </c>
      <c r="C14" s="53">
        <v>0</v>
      </c>
      <c r="D14" s="54">
        <v>0</v>
      </c>
    </row>
    <row r="15" spans="1:4" x14ac:dyDescent="0.25">
      <c r="A15" s="9" t="s">
        <v>25</v>
      </c>
      <c r="B15" s="52">
        <v>0</v>
      </c>
      <c r="C15" s="53">
        <v>0</v>
      </c>
      <c r="D15" s="54">
        <v>-1</v>
      </c>
    </row>
    <row r="16" spans="1:4" x14ac:dyDescent="0.25">
      <c r="A16" s="14" t="s">
        <v>23</v>
      </c>
      <c r="B16" s="52">
        <v>0</v>
      </c>
      <c r="C16" s="53">
        <v>0</v>
      </c>
      <c r="D16" s="54">
        <v>1</v>
      </c>
    </row>
    <row r="17" spans="1:5" x14ac:dyDescent="0.25">
      <c r="A17" s="14" t="s">
        <v>26</v>
      </c>
      <c r="B17" s="52">
        <v>0</v>
      </c>
      <c r="C17" s="53">
        <v>0</v>
      </c>
      <c r="D17" s="54">
        <v>-1</v>
      </c>
    </row>
    <row r="18" spans="1:5" x14ac:dyDescent="0.25">
      <c r="A18" s="14" t="s">
        <v>27</v>
      </c>
      <c r="B18" s="52">
        <v>0</v>
      </c>
      <c r="C18" s="53">
        <v>0</v>
      </c>
      <c r="D18" s="54">
        <v>1</v>
      </c>
    </row>
    <row r="19" spans="1:5" x14ac:dyDescent="0.25">
      <c r="A19" s="14" t="s">
        <v>75</v>
      </c>
      <c r="B19" s="52">
        <v>0</v>
      </c>
      <c r="C19" s="53">
        <v>0</v>
      </c>
      <c r="D19" s="54">
        <v>-1</v>
      </c>
    </row>
    <row r="20" spans="1:5" x14ac:dyDescent="0.25">
      <c r="A20" s="9" t="s">
        <v>81</v>
      </c>
      <c r="B20" s="52">
        <v>0</v>
      </c>
      <c r="C20" s="53">
        <v>0</v>
      </c>
      <c r="D20" s="54">
        <v>-1</v>
      </c>
    </row>
    <row r="21" spans="1:5" x14ac:dyDescent="0.25">
      <c r="A21" s="9" t="s">
        <v>31</v>
      </c>
      <c r="B21" s="52">
        <v>0</v>
      </c>
      <c r="C21" s="53">
        <v>0</v>
      </c>
      <c r="D21" s="54">
        <v>2</v>
      </c>
    </row>
    <row r="22" spans="1:5" x14ac:dyDescent="0.25">
      <c r="A22" s="9" t="s">
        <v>29</v>
      </c>
      <c r="B22" s="52">
        <v>0</v>
      </c>
      <c r="C22" s="53">
        <v>0</v>
      </c>
      <c r="D22" s="54">
        <v>1</v>
      </c>
    </row>
    <row r="23" spans="1:5" x14ac:dyDescent="0.25">
      <c r="A23" s="9" t="s">
        <v>28</v>
      </c>
      <c r="B23" s="52">
        <v>0</v>
      </c>
      <c r="C23" s="53">
        <v>0</v>
      </c>
      <c r="D23" s="54">
        <v>-1</v>
      </c>
    </row>
    <row r="24" spans="1:5" x14ac:dyDescent="0.25">
      <c r="A24" s="9" t="s">
        <v>33</v>
      </c>
      <c r="B24" s="52">
        <v>0</v>
      </c>
      <c r="C24" s="53">
        <v>0</v>
      </c>
      <c r="D24" s="54">
        <v>-2</v>
      </c>
    </row>
    <row r="25" spans="1:5" x14ac:dyDescent="0.25">
      <c r="A25" s="14" t="s">
        <v>34</v>
      </c>
      <c r="B25" s="52">
        <v>0</v>
      </c>
      <c r="C25" s="53">
        <v>0</v>
      </c>
      <c r="D25" s="54">
        <v>1</v>
      </c>
    </row>
    <row r="26" spans="1:5" x14ac:dyDescent="0.25">
      <c r="A26" s="14" t="s">
        <v>32</v>
      </c>
      <c r="B26" s="52">
        <v>0</v>
      </c>
      <c r="C26" s="53">
        <v>0</v>
      </c>
      <c r="D26" s="54">
        <v>-1</v>
      </c>
    </row>
    <row r="27" spans="1:5" x14ac:dyDescent="0.25">
      <c r="A27" s="9" t="s">
        <v>35</v>
      </c>
      <c r="B27" s="52">
        <v>0</v>
      </c>
      <c r="C27" s="53">
        <v>0</v>
      </c>
      <c r="D27" s="54">
        <v>-1</v>
      </c>
    </row>
    <row r="28" spans="1:5" x14ac:dyDescent="0.25">
      <c r="A28" s="9" t="s">
        <v>37</v>
      </c>
      <c r="B28" s="52">
        <v>0</v>
      </c>
      <c r="C28" s="53">
        <v>0</v>
      </c>
      <c r="D28" s="54">
        <v>-2</v>
      </c>
    </row>
    <row r="29" spans="1:5" x14ac:dyDescent="0.25">
      <c r="A29" s="9" t="s">
        <v>36</v>
      </c>
      <c r="B29" s="52">
        <v>0</v>
      </c>
      <c r="C29" s="53">
        <v>0</v>
      </c>
      <c r="D29" s="54">
        <v>-1</v>
      </c>
    </row>
    <row r="30" spans="1:5" x14ac:dyDescent="0.25">
      <c r="A30" s="14" t="s">
        <v>38</v>
      </c>
      <c r="B30" s="52">
        <v>0</v>
      </c>
      <c r="C30" s="53">
        <v>0</v>
      </c>
      <c r="D30" s="54">
        <v>1</v>
      </c>
    </row>
    <row r="31" spans="1:5" x14ac:dyDescent="0.25">
      <c r="A31" s="9" t="s">
        <v>39</v>
      </c>
      <c r="B31" s="52">
        <v>-1</v>
      </c>
      <c r="C31" s="53">
        <v>0</v>
      </c>
      <c r="D31" s="54">
        <v>1</v>
      </c>
      <c r="E31" t="s">
        <v>57</v>
      </c>
    </row>
    <row r="32" spans="1:5" x14ac:dyDescent="0.25">
      <c r="A32" s="9" t="s">
        <v>40</v>
      </c>
      <c r="B32" s="52">
        <v>0</v>
      </c>
      <c r="C32" s="53">
        <v>0</v>
      </c>
      <c r="D32" s="54">
        <v>-1</v>
      </c>
    </row>
    <row r="33" spans="1:5" ht="15.75" thickBot="1" x14ac:dyDescent="0.3">
      <c r="A33" s="47" t="s">
        <v>41</v>
      </c>
      <c r="B33" s="52">
        <v>0</v>
      </c>
      <c r="C33" s="53">
        <v>0</v>
      </c>
      <c r="D33" s="54">
        <v>-1</v>
      </c>
    </row>
    <row r="34" spans="1:5" ht="15.75" thickTop="1" x14ac:dyDescent="0.25">
      <c r="A34" s="9" t="s">
        <v>82</v>
      </c>
      <c r="B34" s="52">
        <v>0</v>
      </c>
      <c r="C34" s="53">
        <v>1</v>
      </c>
      <c r="D34" s="54">
        <v>-1</v>
      </c>
      <c r="E34" t="s">
        <v>56</v>
      </c>
    </row>
    <row r="35" spans="1:5" x14ac:dyDescent="0.25">
      <c r="A35" s="14" t="s">
        <v>42</v>
      </c>
      <c r="B35" s="52">
        <v>1</v>
      </c>
      <c r="C35" s="53">
        <v>0</v>
      </c>
      <c r="D35" s="54">
        <v>1</v>
      </c>
    </row>
    <row r="36" spans="1:5" ht="15.75" thickBot="1" x14ac:dyDescent="0.3">
      <c r="A36" s="48" t="s">
        <v>43</v>
      </c>
      <c r="B36" s="52">
        <v>0</v>
      </c>
      <c r="C36" s="53">
        <v>0</v>
      </c>
      <c r="D36" s="54">
        <v>-1</v>
      </c>
    </row>
    <row r="37" spans="1:5" ht="15.75" thickTop="1" x14ac:dyDescent="0.25">
      <c r="A37" s="9" t="s">
        <v>30</v>
      </c>
      <c r="B37" s="52">
        <v>0</v>
      </c>
      <c r="C37" s="53">
        <v>1</v>
      </c>
      <c r="D37" s="54">
        <v>-1</v>
      </c>
    </row>
    <row r="38" spans="1:5" x14ac:dyDescent="0.25">
      <c r="A38" s="9" t="s">
        <v>44</v>
      </c>
      <c r="B38" s="52">
        <v>0</v>
      </c>
      <c r="C38" s="53">
        <v>0</v>
      </c>
      <c r="D38" s="54">
        <v>-1</v>
      </c>
    </row>
    <row r="39" spans="1:5" x14ac:dyDescent="0.25">
      <c r="A39" s="9" t="s">
        <v>45</v>
      </c>
      <c r="B39" s="52">
        <v>-1</v>
      </c>
      <c r="C39" s="53">
        <v>0</v>
      </c>
      <c r="D39" s="54">
        <v>-1</v>
      </c>
      <c r="E39" t="s">
        <v>58</v>
      </c>
    </row>
    <row r="40" spans="1:5" x14ac:dyDescent="0.25">
      <c r="A40" s="14" t="s">
        <v>46</v>
      </c>
      <c r="B40" s="52">
        <v>0</v>
      </c>
      <c r="C40" s="53">
        <v>0</v>
      </c>
      <c r="D40" s="54">
        <v>-1</v>
      </c>
    </row>
    <row r="41" spans="1:5" x14ac:dyDescent="0.25">
      <c r="A41" s="14" t="s">
        <v>47</v>
      </c>
      <c r="B41" s="52">
        <v>0</v>
      </c>
      <c r="C41" s="53">
        <v>0</v>
      </c>
      <c r="D41" s="54">
        <v>0</v>
      </c>
    </row>
    <row r="42" spans="1:5" x14ac:dyDescent="0.25">
      <c r="A42" s="9" t="s">
        <v>48</v>
      </c>
      <c r="B42" s="52">
        <v>0</v>
      </c>
      <c r="C42" s="53">
        <v>0</v>
      </c>
      <c r="D42" s="54">
        <v>-1</v>
      </c>
    </row>
    <row r="43" spans="1:5" x14ac:dyDescent="0.25">
      <c r="A43" s="9" t="s">
        <v>49</v>
      </c>
      <c r="B43" s="52">
        <v>-1</v>
      </c>
      <c r="C43" s="53">
        <v>0</v>
      </c>
      <c r="D43" s="54">
        <v>-1</v>
      </c>
      <c r="E43" t="s">
        <v>59</v>
      </c>
    </row>
    <row r="44" spans="1:5" x14ac:dyDescent="0.25">
      <c r="A44" s="9" t="s">
        <v>50</v>
      </c>
      <c r="B44" s="52">
        <v>-1</v>
      </c>
      <c r="C44" s="53">
        <v>1</v>
      </c>
      <c r="D44" s="54">
        <v>-1</v>
      </c>
      <c r="E44" t="s">
        <v>60</v>
      </c>
    </row>
    <row r="45" spans="1:5" ht="15.75" thickBot="1" x14ac:dyDescent="0.3">
      <c r="A45" s="14" t="s">
        <v>51</v>
      </c>
      <c r="B45" s="52">
        <v>0</v>
      </c>
      <c r="C45" s="53">
        <v>0</v>
      </c>
      <c r="D45" s="54">
        <v>1</v>
      </c>
    </row>
    <row r="46" spans="1:5" ht="15.75" thickTop="1" x14ac:dyDescent="0.25">
      <c r="A46" s="27" t="s">
        <v>54</v>
      </c>
      <c r="B46" s="55" t="s">
        <v>64</v>
      </c>
      <c r="C46" s="56" t="s">
        <v>67</v>
      </c>
      <c r="D46" s="57" t="s">
        <v>69</v>
      </c>
    </row>
    <row r="47" spans="1:5" ht="15.75" thickBot="1" x14ac:dyDescent="0.3">
      <c r="A47" s="34" t="s">
        <v>55</v>
      </c>
      <c r="B47" s="58" t="s">
        <v>65</v>
      </c>
      <c r="C47" s="59" t="s">
        <v>68</v>
      </c>
      <c r="D47" s="60" t="s">
        <v>70</v>
      </c>
    </row>
    <row r="48" spans="1:5" ht="16.5" thickTop="1" thickBot="1" x14ac:dyDescent="0.3">
      <c r="A48" s="16" t="s">
        <v>52</v>
      </c>
      <c r="B48" s="61" t="s">
        <v>66</v>
      </c>
      <c r="C48" s="62" t="s">
        <v>67</v>
      </c>
      <c r="D48" s="63" t="s"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zoomScaleNormal="100" workbookViewId="0">
      <pane xSplit="1" ySplit="1" topLeftCell="B2" activePane="bottomRight" state="frozenSplit"/>
      <selection activeCell="C3" sqref="C3"/>
      <selection pane="topRight" activeCell="C1" sqref="C1"/>
      <selection pane="bottomLeft" activeCell="B2" sqref="B2"/>
      <selection pane="bottomRight" activeCell="B2" sqref="B2"/>
    </sheetView>
  </sheetViews>
  <sheetFormatPr defaultRowHeight="15" x14ac:dyDescent="0.25"/>
  <cols>
    <col min="1" max="1" width="12.7109375" bestFit="1" customWidth="1"/>
    <col min="2" max="2" width="8.140625" bestFit="1" customWidth="1"/>
    <col min="3" max="3" width="5.28515625" customWidth="1"/>
    <col min="4" max="4" width="8.140625" bestFit="1" customWidth="1"/>
    <col min="5" max="5" width="5.28515625" customWidth="1"/>
    <col min="6" max="6" width="8.140625" bestFit="1" customWidth="1"/>
    <col min="7" max="7" width="5.28515625" customWidth="1"/>
    <col min="8" max="8" width="8.140625" bestFit="1" customWidth="1"/>
    <col min="9" max="9" width="5.28515625" customWidth="1"/>
    <col min="10" max="10" width="7.7109375" customWidth="1"/>
    <col min="11" max="11" width="5.28515625" customWidth="1"/>
    <col min="12" max="12" width="7.7109375" customWidth="1"/>
    <col min="13" max="13" width="5.28515625" customWidth="1"/>
    <col min="14" max="14" width="7.7109375" customWidth="1"/>
    <col min="15" max="15" width="5.28515625" customWidth="1"/>
    <col min="16" max="16" width="7.7109375" customWidth="1"/>
    <col min="17" max="17" width="5.28515625" customWidth="1"/>
    <col min="18" max="18" width="7.7109375" customWidth="1"/>
    <col min="19" max="19" width="5.28515625" customWidth="1"/>
    <col min="20" max="20" width="7.7109375" customWidth="1"/>
    <col min="21" max="21" width="5.28515625" customWidth="1"/>
    <col min="22" max="22" width="7.7109375" customWidth="1"/>
    <col min="23" max="23" width="5.28515625" customWidth="1"/>
    <col min="24" max="24" width="7.7109375" customWidth="1"/>
    <col min="25" max="25" width="5.28515625" customWidth="1"/>
    <col min="26" max="26" width="13.7109375" customWidth="1"/>
    <col min="27" max="27" width="9.140625" customWidth="1"/>
  </cols>
  <sheetData>
    <row r="1" spans="1:27" s="1" customFormat="1" ht="15.75" thickBot="1" x14ac:dyDescent="0.3">
      <c r="A1" s="21" t="s">
        <v>0</v>
      </c>
      <c r="B1" s="146" t="s">
        <v>3</v>
      </c>
      <c r="C1" s="147"/>
      <c r="D1" s="142" t="s">
        <v>2</v>
      </c>
      <c r="E1" s="142"/>
      <c r="F1" s="142" t="s">
        <v>1</v>
      </c>
      <c r="G1" s="142"/>
      <c r="H1" s="142" t="s">
        <v>4</v>
      </c>
      <c r="I1" s="142"/>
      <c r="J1" s="143" t="s">
        <v>5</v>
      </c>
      <c r="K1" s="144"/>
      <c r="L1" s="144" t="s">
        <v>6</v>
      </c>
      <c r="M1" s="144"/>
      <c r="N1" s="144" t="s">
        <v>7</v>
      </c>
      <c r="O1" s="144"/>
      <c r="P1" s="144" t="s">
        <v>8</v>
      </c>
      <c r="Q1" s="145"/>
      <c r="R1" s="140" t="s">
        <v>11</v>
      </c>
      <c r="S1" s="140"/>
      <c r="T1" s="140" t="s">
        <v>10</v>
      </c>
      <c r="U1" s="140"/>
      <c r="V1" s="140" t="s">
        <v>12</v>
      </c>
      <c r="W1" s="140"/>
      <c r="X1" s="140" t="s">
        <v>13</v>
      </c>
      <c r="Y1" s="140"/>
      <c r="Z1" s="23" t="s">
        <v>53</v>
      </c>
      <c r="AA1" s="22" t="s">
        <v>9</v>
      </c>
    </row>
    <row r="2" spans="1:27" ht="15.75" thickTop="1" x14ac:dyDescent="0.25">
      <c r="A2" s="9" t="s">
        <v>17</v>
      </c>
      <c r="B2" s="85">
        <f t="shared" ref="B2:B44" si="0">C2/(C2+K2+S2)</f>
        <v>0.82089552238805974</v>
      </c>
      <c r="C2" s="2">
        <v>55</v>
      </c>
      <c r="D2" s="64">
        <f t="shared" ref="D2:D44" si="1">E2/(E2+M2+U2)</f>
        <v>0.8771929824561403</v>
      </c>
      <c r="E2" s="2">
        <v>50</v>
      </c>
      <c r="F2" s="64">
        <f t="shared" ref="F2:F27" si="2">G2/(G2+O2+W2)</f>
        <v>1</v>
      </c>
      <c r="G2" s="2">
        <v>4</v>
      </c>
      <c r="H2" s="64">
        <f t="shared" ref="H2:H44" si="3">I2/(I2+Q2+Y2)</f>
        <v>0.8515625</v>
      </c>
      <c r="I2" s="2">
        <f t="shared" ref="I2:I44" si="4">C2+E2+G2</f>
        <v>109</v>
      </c>
      <c r="J2" s="65">
        <f t="shared" ref="J2:J44" si="5">K2/(C2+K2+S2)</f>
        <v>1.4925373134328358E-2</v>
      </c>
      <c r="K2" s="5">
        <v>1</v>
      </c>
      <c r="L2" s="69">
        <f t="shared" ref="L2:L44" si="6">M2/(E2+M2+U2)</f>
        <v>0</v>
      </c>
      <c r="M2" s="5">
        <v>0</v>
      </c>
      <c r="N2" s="69">
        <f t="shared" ref="N2:N27" si="7">O2/(G2+O2+W2)</f>
        <v>0</v>
      </c>
      <c r="O2" s="5">
        <v>0</v>
      </c>
      <c r="P2" s="69">
        <f t="shared" ref="P2:P44" si="8">Q2/(I2+Q2+Y2)</f>
        <v>7.8125E-3</v>
      </c>
      <c r="Q2" s="6">
        <f t="shared" ref="Q2:Q44" si="9">K2+M2+O2</f>
        <v>1</v>
      </c>
      <c r="R2" s="73">
        <f t="shared" ref="R2:R44" si="10">S2/(C2+K2+S2)</f>
        <v>0.16417910447761194</v>
      </c>
      <c r="S2" s="12">
        <v>11</v>
      </c>
      <c r="T2" s="73">
        <f t="shared" ref="T2:T44" si="11">U2/(E2+M2+U2)</f>
        <v>0.12280701754385964</v>
      </c>
      <c r="U2" s="12">
        <v>7</v>
      </c>
      <c r="V2" s="73">
        <f t="shared" ref="V2:V27" si="12">W2/(G2+O2+W2)</f>
        <v>0</v>
      </c>
      <c r="W2" s="12">
        <v>0</v>
      </c>
      <c r="X2" s="73">
        <f t="shared" ref="X2:X44" si="13">Y2/(I2+Q2+Y2)</f>
        <v>0.140625</v>
      </c>
      <c r="Y2" s="12">
        <f t="shared" ref="Y2:Y44" si="14">S2+U2+W2</f>
        <v>18</v>
      </c>
      <c r="Z2" s="24">
        <v>41699</v>
      </c>
      <c r="AA2" s="8" t="str">
        <f t="shared" ref="AA2:AA44" si="15">IF(((B2&gt;J2)*AND(B2&gt;R2))*AND((D2&gt;L2)*AND(D2&gt;T2)),"FOR","AGAINST")</f>
        <v>FOR</v>
      </c>
    </row>
    <row r="3" spans="1:27" x14ac:dyDescent="0.25">
      <c r="A3" s="9" t="s">
        <v>20</v>
      </c>
      <c r="B3" s="85">
        <f t="shared" si="0"/>
        <v>0.9</v>
      </c>
      <c r="C3" s="2">
        <v>36</v>
      </c>
      <c r="D3" s="64">
        <f t="shared" si="1"/>
        <v>0.87179487179487181</v>
      </c>
      <c r="E3" s="2">
        <v>34</v>
      </c>
      <c r="F3" s="64">
        <f t="shared" si="2"/>
        <v>1</v>
      </c>
      <c r="G3" s="2">
        <v>1</v>
      </c>
      <c r="H3" s="64">
        <f t="shared" si="3"/>
        <v>0.88749999999999996</v>
      </c>
      <c r="I3" s="2">
        <f t="shared" si="4"/>
        <v>71</v>
      </c>
      <c r="J3" s="65">
        <f t="shared" si="5"/>
        <v>7.4999999999999997E-2</v>
      </c>
      <c r="K3" s="5">
        <v>3</v>
      </c>
      <c r="L3" s="69">
        <f t="shared" si="6"/>
        <v>5.128205128205128E-2</v>
      </c>
      <c r="M3" s="5">
        <v>2</v>
      </c>
      <c r="N3" s="69">
        <f t="shared" si="7"/>
        <v>0</v>
      </c>
      <c r="O3" s="5">
        <v>0</v>
      </c>
      <c r="P3" s="69">
        <f t="shared" si="8"/>
        <v>6.25E-2</v>
      </c>
      <c r="Q3" s="6">
        <f t="shared" si="9"/>
        <v>5</v>
      </c>
      <c r="R3" s="73">
        <f t="shared" si="10"/>
        <v>2.5000000000000001E-2</v>
      </c>
      <c r="S3" s="12">
        <v>1</v>
      </c>
      <c r="T3" s="73">
        <f t="shared" si="11"/>
        <v>7.6923076923076927E-2</v>
      </c>
      <c r="U3" s="12">
        <v>3</v>
      </c>
      <c r="V3" s="73">
        <f t="shared" si="12"/>
        <v>0</v>
      </c>
      <c r="W3" s="12">
        <v>0</v>
      </c>
      <c r="X3" s="73">
        <f t="shared" si="13"/>
        <v>0.05</v>
      </c>
      <c r="Y3" s="12">
        <f t="shared" si="14"/>
        <v>4</v>
      </c>
      <c r="Z3" s="24">
        <v>41699</v>
      </c>
      <c r="AA3" s="8" t="str">
        <f t="shared" si="15"/>
        <v>FOR</v>
      </c>
    </row>
    <row r="4" spans="1:27" x14ac:dyDescent="0.25">
      <c r="A4" s="14" t="s">
        <v>75</v>
      </c>
      <c r="B4" s="85">
        <f t="shared" si="0"/>
        <v>0.92105263157894735</v>
      </c>
      <c r="C4" s="2">
        <v>35</v>
      </c>
      <c r="D4" s="64">
        <f t="shared" si="1"/>
        <v>1</v>
      </c>
      <c r="E4" s="2">
        <v>37</v>
      </c>
      <c r="F4" s="64">
        <f t="shared" si="2"/>
        <v>1</v>
      </c>
      <c r="G4" s="2">
        <v>1</v>
      </c>
      <c r="H4" s="64">
        <f t="shared" si="3"/>
        <v>0.96052631578947367</v>
      </c>
      <c r="I4" s="2">
        <f t="shared" si="4"/>
        <v>73</v>
      </c>
      <c r="J4" s="65">
        <f t="shared" si="5"/>
        <v>5.2631578947368418E-2</v>
      </c>
      <c r="K4" s="5">
        <v>2</v>
      </c>
      <c r="L4" s="69">
        <f t="shared" si="6"/>
        <v>0</v>
      </c>
      <c r="M4" s="5">
        <v>0</v>
      </c>
      <c r="N4" s="69">
        <f t="shared" si="7"/>
        <v>0</v>
      </c>
      <c r="O4" s="5">
        <v>0</v>
      </c>
      <c r="P4" s="69">
        <f t="shared" si="8"/>
        <v>2.6315789473684209E-2</v>
      </c>
      <c r="Q4" s="6">
        <f t="shared" si="9"/>
        <v>2</v>
      </c>
      <c r="R4" s="73">
        <f t="shared" si="10"/>
        <v>2.6315789473684209E-2</v>
      </c>
      <c r="S4" s="12">
        <v>1</v>
      </c>
      <c r="T4" s="73">
        <f t="shared" si="11"/>
        <v>0</v>
      </c>
      <c r="U4" s="12">
        <v>0</v>
      </c>
      <c r="V4" s="73">
        <f t="shared" si="12"/>
        <v>0</v>
      </c>
      <c r="W4" s="12">
        <v>0</v>
      </c>
      <c r="X4" s="73">
        <f t="shared" si="13"/>
        <v>1.3157894736842105E-2</v>
      </c>
      <c r="Y4" s="12">
        <f t="shared" si="14"/>
        <v>1</v>
      </c>
      <c r="Z4" s="25">
        <v>41699</v>
      </c>
      <c r="AA4" s="8" t="str">
        <f t="shared" si="15"/>
        <v>FOR</v>
      </c>
    </row>
    <row r="5" spans="1:27" x14ac:dyDescent="0.25">
      <c r="A5" s="9" t="s">
        <v>74</v>
      </c>
      <c r="B5" s="85">
        <f t="shared" si="0"/>
        <v>0.98412698412698407</v>
      </c>
      <c r="C5" s="2">
        <v>62</v>
      </c>
      <c r="D5" s="64">
        <f t="shared" si="1"/>
        <v>0.96</v>
      </c>
      <c r="E5" s="2">
        <v>48</v>
      </c>
      <c r="F5" s="64">
        <f t="shared" si="2"/>
        <v>1</v>
      </c>
      <c r="G5" s="2">
        <v>1</v>
      </c>
      <c r="H5" s="64">
        <f t="shared" si="3"/>
        <v>0.97368421052631582</v>
      </c>
      <c r="I5" s="2">
        <f t="shared" si="4"/>
        <v>111</v>
      </c>
      <c r="J5" s="65">
        <f t="shared" si="5"/>
        <v>1.5873015873015872E-2</v>
      </c>
      <c r="K5" s="5">
        <v>1</v>
      </c>
      <c r="L5" s="69">
        <f t="shared" si="6"/>
        <v>0.04</v>
      </c>
      <c r="M5" s="5">
        <v>2</v>
      </c>
      <c r="N5" s="69">
        <f t="shared" si="7"/>
        <v>0</v>
      </c>
      <c r="O5" s="5">
        <v>0</v>
      </c>
      <c r="P5" s="69">
        <f t="shared" si="8"/>
        <v>2.6315789473684209E-2</v>
      </c>
      <c r="Q5" s="6">
        <f t="shared" si="9"/>
        <v>3</v>
      </c>
      <c r="R5" s="73">
        <f t="shared" si="10"/>
        <v>0</v>
      </c>
      <c r="S5" s="83">
        <v>0</v>
      </c>
      <c r="T5" s="73">
        <f t="shared" si="11"/>
        <v>0</v>
      </c>
      <c r="U5" s="12">
        <v>0</v>
      </c>
      <c r="V5" s="73">
        <f t="shared" si="12"/>
        <v>0</v>
      </c>
      <c r="W5" s="12">
        <v>0</v>
      </c>
      <c r="X5" s="73">
        <f t="shared" si="13"/>
        <v>0</v>
      </c>
      <c r="Y5" s="12">
        <f t="shared" si="14"/>
        <v>0</v>
      </c>
      <c r="Z5" s="24">
        <v>41699</v>
      </c>
      <c r="AA5" s="8" t="str">
        <f t="shared" si="15"/>
        <v>FOR</v>
      </c>
    </row>
    <row r="6" spans="1:27" x14ac:dyDescent="0.25">
      <c r="A6" s="14" t="s">
        <v>76</v>
      </c>
      <c r="B6" s="85">
        <f t="shared" si="0"/>
        <v>0.97222222222222221</v>
      </c>
      <c r="C6" s="2">
        <v>35</v>
      </c>
      <c r="D6" s="64">
        <f t="shared" si="1"/>
        <v>0.9</v>
      </c>
      <c r="E6" s="2">
        <v>18</v>
      </c>
      <c r="F6" s="64">
        <f t="shared" si="2"/>
        <v>1</v>
      </c>
      <c r="G6" s="2">
        <v>1</v>
      </c>
      <c r="H6" s="64">
        <f t="shared" si="3"/>
        <v>0.94736842105263153</v>
      </c>
      <c r="I6" s="2">
        <f t="shared" si="4"/>
        <v>54</v>
      </c>
      <c r="J6" s="65">
        <f t="shared" si="5"/>
        <v>2.7777777777777776E-2</v>
      </c>
      <c r="K6" s="5">
        <v>1</v>
      </c>
      <c r="L6" s="69">
        <f t="shared" si="6"/>
        <v>0</v>
      </c>
      <c r="M6" s="5">
        <v>0</v>
      </c>
      <c r="N6" s="69">
        <f t="shared" si="7"/>
        <v>0</v>
      </c>
      <c r="O6" s="5">
        <v>0</v>
      </c>
      <c r="P6" s="69">
        <f t="shared" si="8"/>
        <v>1.7543859649122806E-2</v>
      </c>
      <c r="Q6" s="6">
        <f t="shared" si="9"/>
        <v>1</v>
      </c>
      <c r="R6" s="73">
        <f t="shared" si="10"/>
        <v>0</v>
      </c>
      <c r="S6" s="12">
        <v>0</v>
      </c>
      <c r="T6" s="73">
        <f t="shared" si="11"/>
        <v>0.1</v>
      </c>
      <c r="U6" s="12">
        <v>2</v>
      </c>
      <c r="V6" s="73">
        <f t="shared" si="12"/>
        <v>0</v>
      </c>
      <c r="W6" s="12">
        <v>0</v>
      </c>
      <c r="X6" s="73">
        <f t="shared" si="13"/>
        <v>3.5087719298245612E-2</v>
      </c>
      <c r="Y6" s="12">
        <f t="shared" si="14"/>
        <v>2</v>
      </c>
      <c r="Z6" s="25">
        <v>41704</v>
      </c>
      <c r="AA6" s="8" t="str">
        <f t="shared" si="15"/>
        <v>FOR</v>
      </c>
    </row>
    <row r="7" spans="1:27" x14ac:dyDescent="0.25">
      <c r="A7" s="9" t="s">
        <v>15</v>
      </c>
      <c r="B7" s="85">
        <f t="shared" si="0"/>
        <v>0.9285714285714286</v>
      </c>
      <c r="C7" s="2">
        <v>52</v>
      </c>
      <c r="D7" s="64">
        <f t="shared" si="1"/>
        <v>0.89473684210526316</v>
      </c>
      <c r="E7" s="2">
        <v>34</v>
      </c>
      <c r="F7" s="64">
        <f t="shared" si="2"/>
        <v>1</v>
      </c>
      <c r="G7" s="2">
        <v>1</v>
      </c>
      <c r="H7" s="64">
        <f t="shared" si="3"/>
        <v>0.91578947368421049</v>
      </c>
      <c r="I7" s="2">
        <f t="shared" si="4"/>
        <v>87</v>
      </c>
      <c r="J7" s="65">
        <f t="shared" si="5"/>
        <v>1.7857142857142856E-2</v>
      </c>
      <c r="K7" s="5">
        <v>1</v>
      </c>
      <c r="L7" s="69">
        <f t="shared" si="6"/>
        <v>2.6315789473684209E-2</v>
      </c>
      <c r="M7" s="5">
        <v>1</v>
      </c>
      <c r="N7" s="69">
        <f t="shared" si="7"/>
        <v>0</v>
      </c>
      <c r="O7" s="5">
        <v>0</v>
      </c>
      <c r="P7" s="69">
        <f t="shared" si="8"/>
        <v>2.1052631578947368E-2</v>
      </c>
      <c r="Q7" s="6">
        <f t="shared" si="9"/>
        <v>2</v>
      </c>
      <c r="R7" s="73">
        <f t="shared" si="10"/>
        <v>5.3571428571428568E-2</v>
      </c>
      <c r="S7" s="12">
        <v>3</v>
      </c>
      <c r="T7" s="73">
        <f t="shared" si="11"/>
        <v>7.8947368421052627E-2</v>
      </c>
      <c r="U7" s="12">
        <v>3</v>
      </c>
      <c r="V7" s="73">
        <f t="shared" si="12"/>
        <v>0</v>
      </c>
      <c r="W7" s="12">
        <v>0</v>
      </c>
      <c r="X7" s="73">
        <f t="shared" si="13"/>
        <v>6.3157894736842107E-2</v>
      </c>
      <c r="Y7" s="12">
        <f t="shared" si="14"/>
        <v>6</v>
      </c>
      <c r="Z7" s="24">
        <v>41706</v>
      </c>
      <c r="AA7" s="8" t="str">
        <f t="shared" si="15"/>
        <v>FOR</v>
      </c>
    </row>
    <row r="8" spans="1:27" x14ac:dyDescent="0.25">
      <c r="A8" s="14" t="s">
        <v>23</v>
      </c>
      <c r="B8" s="85">
        <f t="shared" si="0"/>
        <v>0.78378378378378377</v>
      </c>
      <c r="C8" s="2">
        <v>29</v>
      </c>
      <c r="D8" s="64">
        <f t="shared" si="1"/>
        <v>0.72727272727272729</v>
      </c>
      <c r="E8" s="2">
        <v>24</v>
      </c>
      <c r="F8" s="64">
        <f t="shared" si="2"/>
        <v>1</v>
      </c>
      <c r="G8" s="2">
        <v>2</v>
      </c>
      <c r="H8" s="64">
        <f t="shared" si="3"/>
        <v>0.76388888888888884</v>
      </c>
      <c r="I8" s="2">
        <f t="shared" si="4"/>
        <v>55</v>
      </c>
      <c r="J8" s="65">
        <f t="shared" si="5"/>
        <v>0</v>
      </c>
      <c r="K8" s="5">
        <v>0</v>
      </c>
      <c r="L8" s="69">
        <f t="shared" si="6"/>
        <v>3.0303030303030304E-2</v>
      </c>
      <c r="M8" s="5">
        <v>1</v>
      </c>
      <c r="N8" s="69">
        <f t="shared" si="7"/>
        <v>0</v>
      </c>
      <c r="O8" s="5">
        <v>0</v>
      </c>
      <c r="P8" s="69">
        <f t="shared" si="8"/>
        <v>1.3888888888888888E-2</v>
      </c>
      <c r="Q8" s="6">
        <f t="shared" si="9"/>
        <v>1</v>
      </c>
      <c r="R8" s="73">
        <f t="shared" si="10"/>
        <v>0.21621621621621623</v>
      </c>
      <c r="S8" s="12">
        <v>8</v>
      </c>
      <c r="T8" s="73">
        <f t="shared" si="11"/>
        <v>0.24242424242424243</v>
      </c>
      <c r="U8" s="12">
        <v>8</v>
      </c>
      <c r="V8" s="73">
        <f t="shared" si="12"/>
        <v>0</v>
      </c>
      <c r="W8" s="12">
        <v>0</v>
      </c>
      <c r="X8" s="73">
        <f t="shared" si="13"/>
        <v>0.22222222222222221</v>
      </c>
      <c r="Y8" s="12">
        <f t="shared" si="14"/>
        <v>16</v>
      </c>
      <c r="Z8" s="25">
        <v>41706</v>
      </c>
      <c r="AA8" s="8" t="str">
        <f t="shared" si="15"/>
        <v>FOR</v>
      </c>
    </row>
    <row r="9" spans="1:27" x14ac:dyDescent="0.25">
      <c r="A9" s="9" t="s">
        <v>50</v>
      </c>
      <c r="B9" s="85">
        <f t="shared" si="0"/>
        <v>0.86111111111111116</v>
      </c>
      <c r="C9" s="2">
        <v>62</v>
      </c>
      <c r="D9" s="64">
        <f t="shared" si="1"/>
        <v>0.88235294117647056</v>
      </c>
      <c r="E9" s="2">
        <v>45</v>
      </c>
      <c r="F9" s="64">
        <f t="shared" si="2"/>
        <v>1</v>
      </c>
      <c r="G9" s="2">
        <v>3</v>
      </c>
      <c r="H9" s="64">
        <f t="shared" si="3"/>
        <v>0.87301587301587302</v>
      </c>
      <c r="I9" s="2">
        <f t="shared" si="4"/>
        <v>110</v>
      </c>
      <c r="J9" s="65">
        <f t="shared" si="5"/>
        <v>5.5555555555555552E-2</v>
      </c>
      <c r="K9" s="5">
        <v>4</v>
      </c>
      <c r="L9" s="69">
        <f t="shared" si="6"/>
        <v>0</v>
      </c>
      <c r="M9" s="5">
        <v>0</v>
      </c>
      <c r="N9" s="69">
        <f t="shared" si="7"/>
        <v>0</v>
      </c>
      <c r="O9" s="5">
        <v>0</v>
      </c>
      <c r="P9" s="69">
        <f t="shared" si="8"/>
        <v>3.1746031746031744E-2</v>
      </c>
      <c r="Q9" s="6">
        <f t="shared" si="9"/>
        <v>4</v>
      </c>
      <c r="R9" s="73">
        <f t="shared" si="10"/>
        <v>8.3333333333333329E-2</v>
      </c>
      <c r="S9" s="12">
        <v>6</v>
      </c>
      <c r="T9" s="73">
        <f t="shared" si="11"/>
        <v>0.11764705882352941</v>
      </c>
      <c r="U9" s="12">
        <v>6</v>
      </c>
      <c r="V9" s="73">
        <f t="shared" si="12"/>
        <v>0</v>
      </c>
      <c r="W9" s="12">
        <v>0</v>
      </c>
      <c r="X9" s="73">
        <f t="shared" si="13"/>
        <v>9.5238095238095233E-2</v>
      </c>
      <c r="Y9" s="12">
        <f t="shared" si="14"/>
        <v>12</v>
      </c>
      <c r="Z9" s="24">
        <v>41706</v>
      </c>
      <c r="AA9" s="8" t="str">
        <f t="shared" si="15"/>
        <v>FOR</v>
      </c>
    </row>
    <row r="10" spans="1:27" x14ac:dyDescent="0.25">
      <c r="A10" s="14" t="s">
        <v>38</v>
      </c>
      <c r="B10" s="85">
        <f t="shared" si="0"/>
        <v>0.75</v>
      </c>
      <c r="C10" s="2">
        <v>30</v>
      </c>
      <c r="D10" s="64">
        <f t="shared" si="1"/>
        <v>0.80392156862745101</v>
      </c>
      <c r="E10" s="2">
        <v>41</v>
      </c>
      <c r="F10" s="64">
        <f t="shared" si="2"/>
        <v>0.5</v>
      </c>
      <c r="G10" s="2">
        <v>1</v>
      </c>
      <c r="H10" s="64">
        <f t="shared" si="3"/>
        <v>0.77419354838709675</v>
      </c>
      <c r="I10" s="2">
        <f t="shared" si="4"/>
        <v>72</v>
      </c>
      <c r="J10" s="65">
        <f t="shared" si="5"/>
        <v>2.5000000000000001E-2</v>
      </c>
      <c r="K10" s="5">
        <v>1</v>
      </c>
      <c r="L10" s="69">
        <f t="shared" si="6"/>
        <v>3.9215686274509803E-2</v>
      </c>
      <c r="M10" s="5">
        <v>2</v>
      </c>
      <c r="N10" s="69">
        <f t="shared" si="7"/>
        <v>0</v>
      </c>
      <c r="O10" s="5">
        <v>0</v>
      </c>
      <c r="P10" s="69">
        <f t="shared" si="8"/>
        <v>3.2258064516129031E-2</v>
      </c>
      <c r="Q10" s="6">
        <f t="shared" si="9"/>
        <v>3</v>
      </c>
      <c r="R10" s="73">
        <f t="shared" si="10"/>
        <v>0.22500000000000001</v>
      </c>
      <c r="S10" s="12">
        <v>9</v>
      </c>
      <c r="T10" s="73">
        <f t="shared" si="11"/>
        <v>0.15686274509803921</v>
      </c>
      <c r="U10" s="12">
        <v>8</v>
      </c>
      <c r="V10" s="136">
        <f t="shared" si="12"/>
        <v>0.5</v>
      </c>
      <c r="W10" s="12">
        <v>1</v>
      </c>
      <c r="X10" s="73">
        <f t="shared" si="13"/>
        <v>0.19354838709677419</v>
      </c>
      <c r="Y10" s="12">
        <f t="shared" si="14"/>
        <v>18</v>
      </c>
      <c r="Z10" s="25">
        <v>41706</v>
      </c>
      <c r="AA10" s="8" t="str">
        <f t="shared" si="15"/>
        <v>FOR</v>
      </c>
    </row>
    <row r="11" spans="1:27" x14ac:dyDescent="0.25">
      <c r="A11" s="43" t="s">
        <v>32</v>
      </c>
      <c r="B11" s="85">
        <f t="shared" si="0"/>
        <v>0.92500000000000004</v>
      </c>
      <c r="C11" s="2">
        <v>37</v>
      </c>
      <c r="D11" s="64">
        <f t="shared" si="1"/>
        <v>0.97058823529411764</v>
      </c>
      <c r="E11" s="2">
        <v>33</v>
      </c>
      <c r="F11" s="64">
        <f t="shared" si="2"/>
        <v>1</v>
      </c>
      <c r="G11" s="2">
        <v>2</v>
      </c>
      <c r="H11" s="64">
        <f t="shared" si="3"/>
        <v>0.94736842105263153</v>
      </c>
      <c r="I11" s="2">
        <f t="shared" si="4"/>
        <v>72</v>
      </c>
      <c r="J11" s="65">
        <f t="shared" si="5"/>
        <v>2.5000000000000001E-2</v>
      </c>
      <c r="K11" s="5">
        <v>1</v>
      </c>
      <c r="L11" s="69">
        <f t="shared" si="6"/>
        <v>0</v>
      </c>
      <c r="M11" s="5">
        <v>0</v>
      </c>
      <c r="N11" s="69">
        <f t="shared" si="7"/>
        <v>0</v>
      </c>
      <c r="O11" s="5">
        <v>0</v>
      </c>
      <c r="P11" s="69">
        <f t="shared" si="8"/>
        <v>1.3157894736842105E-2</v>
      </c>
      <c r="Q11" s="6">
        <f t="shared" si="9"/>
        <v>1</v>
      </c>
      <c r="R11" s="73">
        <f t="shared" si="10"/>
        <v>0.05</v>
      </c>
      <c r="S11" s="12">
        <v>2</v>
      </c>
      <c r="T11" s="73">
        <f t="shared" si="11"/>
        <v>2.9411764705882353E-2</v>
      </c>
      <c r="U11" s="12">
        <v>1</v>
      </c>
      <c r="V11" s="73">
        <f t="shared" si="12"/>
        <v>0</v>
      </c>
      <c r="W11" s="12">
        <v>0</v>
      </c>
      <c r="X11" s="73">
        <f t="shared" si="13"/>
        <v>3.9473684210526314E-2</v>
      </c>
      <c r="Y11" s="12">
        <f t="shared" si="14"/>
        <v>3</v>
      </c>
      <c r="Z11" s="25">
        <v>41713</v>
      </c>
      <c r="AA11" s="8" t="str">
        <f t="shared" si="15"/>
        <v>FOR</v>
      </c>
    </row>
    <row r="12" spans="1:27" x14ac:dyDescent="0.25">
      <c r="A12" s="41" t="s">
        <v>41</v>
      </c>
      <c r="B12" s="85">
        <f t="shared" si="0"/>
        <v>0.85416666666666663</v>
      </c>
      <c r="C12" s="2">
        <v>41</v>
      </c>
      <c r="D12" s="64">
        <f t="shared" si="1"/>
        <v>0.91666666666666663</v>
      </c>
      <c r="E12" s="2">
        <v>33</v>
      </c>
      <c r="F12" s="64">
        <f t="shared" si="2"/>
        <v>1</v>
      </c>
      <c r="G12" s="2">
        <v>1</v>
      </c>
      <c r="H12" s="64">
        <f t="shared" si="3"/>
        <v>0.88235294117647056</v>
      </c>
      <c r="I12" s="2">
        <f t="shared" si="4"/>
        <v>75</v>
      </c>
      <c r="J12" s="65">
        <f t="shared" si="5"/>
        <v>4.1666666666666664E-2</v>
      </c>
      <c r="K12" s="5">
        <v>2</v>
      </c>
      <c r="L12" s="69">
        <f t="shared" si="6"/>
        <v>0</v>
      </c>
      <c r="M12" s="5">
        <v>0</v>
      </c>
      <c r="N12" s="69">
        <f t="shared" si="7"/>
        <v>0</v>
      </c>
      <c r="O12" s="5">
        <v>0</v>
      </c>
      <c r="P12" s="69">
        <f t="shared" si="8"/>
        <v>2.3529411764705882E-2</v>
      </c>
      <c r="Q12" s="6">
        <f t="shared" si="9"/>
        <v>2</v>
      </c>
      <c r="R12" s="73">
        <f t="shared" si="10"/>
        <v>0.10416666666666667</v>
      </c>
      <c r="S12" s="12">
        <v>5</v>
      </c>
      <c r="T12" s="73">
        <f t="shared" si="11"/>
        <v>8.3333333333333329E-2</v>
      </c>
      <c r="U12" s="12">
        <v>3</v>
      </c>
      <c r="V12" s="73">
        <f t="shared" si="12"/>
        <v>0</v>
      </c>
      <c r="W12" s="12">
        <v>0</v>
      </c>
      <c r="X12" s="73">
        <f t="shared" si="13"/>
        <v>9.4117647058823528E-2</v>
      </c>
      <c r="Y12" s="12">
        <f t="shared" si="14"/>
        <v>8</v>
      </c>
      <c r="Z12" s="24">
        <v>41713</v>
      </c>
      <c r="AA12" s="8" t="str">
        <f t="shared" si="15"/>
        <v>FOR</v>
      </c>
    </row>
    <row r="13" spans="1:27" x14ac:dyDescent="0.25">
      <c r="A13" s="9" t="s">
        <v>36</v>
      </c>
      <c r="B13" s="85">
        <f t="shared" si="0"/>
        <v>0.94202898550724634</v>
      </c>
      <c r="C13" s="2">
        <v>65</v>
      </c>
      <c r="D13" s="64">
        <f t="shared" si="1"/>
        <v>0.92</v>
      </c>
      <c r="E13" s="2">
        <v>46</v>
      </c>
      <c r="F13" s="64">
        <f t="shared" si="2"/>
        <v>1</v>
      </c>
      <c r="G13" s="2">
        <v>3</v>
      </c>
      <c r="H13" s="64">
        <f t="shared" si="3"/>
        <v>0.93442622950819676</v>
      </c>
      <c r="I13" s="2">
        <f t="shared" si="4"/>
        <v>114</v>
      </c>
      <c r="J13" s="65">
        <f t="shared" si="5"/>
        <v>5.7971014492753624E-2</v>
      </c>
      <c r="K13" s="5">
        <v>4</v>
      </c>
      <c r="L13" s="69">
        <f t="shared" si="6"/>
        <v>0.02</v>
      </c>
      <c r="M13" s="5">
        <v>1</v>
      </c>
      <c r="N13" s="69">
        <f t="shared" si="7"/>
        <v>0</v>
      </c>
      <c r="O13" s="5">
        <v>0</v>
      </c>
      <c r="P13" s="69">
        <f t="shared" si="8"/>
        <v>4.0983606557377046E-2</v>
      </c>
      <c r="Q13" s="6">
        <f t="shared" si="9"/>
        <v>5</v>
      </c>
      <c r="R13" s="73">
        <f t="shared" si="10"/>
        <v>0</v>
      </c>
      <c r="S13" s="12">
        <v>0</v>
      </c>
      <c r="T13" s="73">
        <f t="shared" si="11"/>
        <v>0.06</v>
      </c>
      <c r="U13" s="12">
        <v>3</v>
      </c>
      <c r="V13" s="73">
        <f t="shared" si="12"/>
        <v>0</v>
      </c>
      <c r="W13" s="12">
        <v>0</v>
      </c>
      <c r="X13" s="73">
        <f t="shared" si="13"/>
        <v>2.4590163934426229E-2</v>
      </c>
      <c r="Y13" s="12">
        <f t="shared" si="14"/>
        <v>3</v>
      </c>
      <c r="Z13" s="24">
        <v>41713</v>
      </c>
      <c r="AA13" s="8" t="str">
        <f t="shared" si="15"/>
        <v>FOR</v>
      </c>
    </row>
    <row r="14" spans="1:27" x14ac:dyDescent="0.25">
      <c r="A14" s="41" t="s">
        <v>39</v>
      </c>
      <c r="B14" s="85">
        <f t="shared" si="0"/>
        <v>0.91836734693877553</v>
      </c>
      <c r="C14" s="2">
        <v>45</v>
      </c>
      <c r="D14" s="64">
        <f t="shared" si="1"/>
        <v>0.86046511627906974</v>
      </c>
      <c r="E14" s="2">
        <v>37</v>
      </c>
      <c r="F14" s="64">
        <f t="shared" si="2"/>
        <v>1</v>
      </c>
      <c r="G14" s="2">
        <v>2</v>
      </c>
      <c r="H14" s="64">
        <f t="shared" si="3"/>
        <v>0.8936170212765957</v>
      </c>
      <c r="I14" s="2">
        <f t="shared" si="4"/>
        <v>84</v>
      </c>
      <c r="J14" s="65">
        <f t="shared" si="5"/>
        <v>0</v>
      </c>
      <c r="K14" s="5">
        <v>0</v>
      </c>
      <c r="L14" s="69">
        <f t="shared" si="6"/>
        <v>2.3255813953488372E-2</v>
      </c>
      <c r="M14" s="5">
        <v>1</v>
      </c>
      <c r="N14" s="69">
        <f t="shared" si="7"/>
        <v>0</v>
      </c>
      <c r="O14" s="5">
        <v>0</v>
      </c>
      <c r="P14" s="69">
        <f t="shared" si="8"/>
        <v>1.0638297872340425E-2</v>
      </c>
      <c r="Q14" s="6">
        <f t="shared" si="9"/>
        <v>1</v>
      </c>
      <c r="R14" s="73">
        <f t="shared" si="10"/>
        <v>8.1632653061224483E-2</v>
      </c>
      <c r="S14" s="12">
        <v>4</v>
      </c>
      <c r="T14" s="73">
        <f t="shared" si="11"/>
        <v>0.11627906976744186</v>
      </c>
      <c r="U14" s="12">
        <v>5</v>
      </c>
      <c r="V14" s="73">
        <f t="shared" si="12"/>
        <v>0</v>
      </c>
      <c r="W14" s="12">
        <v>0</v>
      </c>
      <c r="X14" s="73">
        <f t="shared" si="13"/>
        <v>9.5744680851063829E-2</v>
      </c>
      <c r="Y14" s="12">
        <f t="shared" si="14"/>
        <v>9</v>
      </c>
      <c r="Z14" s="24">
        <v>41713</v>
      </c>
      <c r="AA14" s="8" t="str">
        <f t="shared" si="15"/>
        <v>FOR</v>
      </c>
    </row>
    <row r="15" spans="1:27" x14ac:dyDescent="0.25">
      <c r="A15" s="41" t="s">
        <v>82</v>
      </c>
      <c r="B15" s="85">
        <f t="shared" si="0"/>
        <v>0.98275862068965514</v>
      </c>
      <c r="C15" s="2">
        <v>57</v>
      </c>
      <c r="D15" s="64">
        <f t="shared" si="1"/>
        <v>0.93650793650793651</v>
      </c>
      <c r="E15" s="2">
        <v>59</v>
      </c>
      <c r="F15" s="64">
        <f t="shared" si="2"/>
        <v>1</v>
      </c>
      <c r="G15" s="2">
        <v>1</v>
      </c>
      <c r="H15" s="64">
        <f t="shared" si="3"/>
        <v>0.95901639344262291</v>
      </c>
      <c r="I15" s="2">
        <f t="shared" si="4"/>
        <v>117</v>
      </c>
      <c r="J15" s="65">
        <f t="shared" si="5"/>
        <v>0</v>
      </c>
      <c r="K15" s="5">
        <v>0</v>
      </c>
      <c r="L15" s="69">
        <f t="shared" si="6"/>
        <v>1.5873015873015872E-2</v>
      </c>
      <c r="M15" s="5">
        <v>1</v>
      </c>
      <c r="N15" s="69">
        <f t="shared" si="7"/>
        <v>0</v>
      </c>
      <c r="O15" s="5">
        <v>0</v>
      </c>
      <c r="P15" s="69">
        <f t="shared" si="8"/>
        <v>8.1967213114754103E-3</v>
      </c>
      <c r="Q15" s="6">
        <f t="shared" si="9"/>
        <v>1</v>
      </c>
      <c r="R15" s="73">
        <f t="shared" si="10"/>
        <v>1.7241379310344827E-2</v>
      </c>
      <c r="S15" s="12">
        <v>1</v>
      </c>
      <c r="T15" s="73">
        <f t="shared" si="11"/>
        <v>4.7619047619047616E-2</v>
      </c>
      <c r="U15" s="12">
        <v>3</v>
      </c>
      <c r="V15" s="73">
        <f t="shared" si="12"/>
        <v>0</v>
      </c>
      <c r="W15" s="12">
        <v>0</v>
      </c>
      <c r="X15" s="73">
        <f t="shared" si="13"/>
        <v>3.2786885245901641E-2</v>
      </c>
      <c r="Y15" s="12">
        <f t="shared" si="14"/>
        <v>4</v>
      </c>
      <c r="Z15" s="24">
        <v>41720</v>
      </c>
      <c r="AA15" s="8" t="str">
        <f t="shared" si="15"/>
        <v>FOR</v>
      </c>
    </row>
    <row r="16" spans="1:27" x14ac:dyDescent="0.25">
      <c r="A16" s="9" t="s">
        <v>14</v>
      </c>
      <c r="B16" s="85">
        <f t="shared" si="0"/>
        <v>0.97368421052631582</v>
      </c>
      <c r="C16" s="2">
        <v>37</v>
      </c>
      <c r="D16" s="64">
        <f t="shared" si="1"/>
        <v>0.91666666666666663</v>
      </c>
      <c r="E16" s="2">
        <v>33</v>
      </c>
      <c r="F16" s="64">
        <f t="shared" si="2"/>
        <v>1</v>
      </c>
      <c r="G16" s="2">
        <v>1</v>
      </c>
      <c r="H16" s="64">
        <f t="shared" si="3"/>
        <v>0.94666666666666666</v>
      </c>
      <c r="I16" s="2">
        <f t="shared" si="4"/>
        <v>71</v>
      </c>
      <c r="J16" s="65">
        <f t="shared" si="5"/>
        <v>2.6315789473684209E-2</v>
      </c>
      <c r="K16" s="5">
        <v>1</v>
      </c>
      <c r="L16" s="69">
        <f t="shared" si="6"/>
        <v>2.7777777777777776E-2</v>
      </c>
      <c r="M16" s="5">
        <v>1</v>
      </c>
      <c r="N16" s="69">
        <f t="shared" si="7"/>
        <v>0</v>
      </c>
      <c r="O16" s="5">
        <v>0</v>
      </c>
      <c r="P16" s="69">
        <f t="shared" si="8"/>
        <v>2.6666666666666668E-2</v>
      </c>
      <c r="Q16" s="6">
        <f t="shared" si="9"/>
        <v>2</v>
      </c>
      <c r="R16" s="73">
        <f t="shared" si="10"/>
        <v>0</v>
      </c>
      <c r="S16" s="12">
        <v>0</v>
      </c>
      <c r="T16" s="73">
        <f t="shared" si="11"/>
        <v>5.5555555555555552E-2</v>
      </c>
      <c r="U16" s="12">
        <v>2</v>
      </c>
      <c r="V16" s="73">
        <f t="shared" si="12"/>
        <v>0</v>
      </c>
      <c r="W16" s="12">
        <v>0</v>
      </c>
      <c r="X16" s="73">
        <f t="shared" si="13"/>
        <v>2.6666666666666668E-2</v>
      </c>
      <c r="Y16" s="12">
        <f t="shared" si="14"/>
        <v>2</v>
      </c>
      <c r="Z16" s="24">
        <v>41720</v>
      </c>
      <c r="AA16" s="8" t="str">
        <f t="shared" si="15"/>
        <v>FOR</v>
      </c>
    </row>
    <row r="17" spans="1:27" x14ac:dyDescent="0.25">
      <c r="A17" s="43" t="s">
        <v>42</v>
      </c>
      <c r="B17" s="85">
        <f t="shared" si="0"/>
        <v>0.94871794871794868</v>
      </c>
      <c r="C17" s="2">
        <v>37</v>
      </c>
      <c r="D17" s="64">
        <f t="shared" si="1"/>
        <v>0.96875</v>
      </c>
      <c r="E17" s="2">
        <v>31</v>
      </c>
      <c r="F17" s="64">
        <f t="shared" si="2"/>
        <v>1</v>
      </c>
      <c r="G17" s="2">
        <v>1</v>
      </c>
      <c r="H17" s="64">
        <f t="shared" si="3"/>
        <v>0.95833333333333337</v>
      </c>
      <c r="I17" s="2">
        <f t="shared" si="4"/>
        <v>69</v>
      </c>
      <c r="J17" s="65">
        <f t="shared" si="5"/>
        <v>5.128205128205128E-2</v>
      </c>
      <c r="K17" s="5">
        <v>2</v>
      </c>
      <c r="L17" s="69">
        <f t="shared" si="6"/>
        <v>3.125E-2</v>
      </c>
      <c r="M17" s="5">
        <v>1</v>
      </c>
      <c r="N17" s="69">
        <f t="shared" si="7"/>
        <v>0</v>
      </c>
      <c r="O17" s="5">
        <v>0</v>
      </c>
      <c r="P17" s="69">
        <f t="shared" si="8"/>
        <v>4.1666666666666664E-2</v>
      </c>
      <c r="Q17" s="6">
        <f t="shared" si="9"/>
        <v>3</v>
      </c>
      <c r="R17" s="73">
        <f t="shared" si="10"/>
        <v>0</v>
      </c>
      <c r="S17" s="12">
        <v>0</v>
      </c>
      <c r="T17" s="73">
        <f t="shared" si="11"/>
        <v>0</v>
      </c>
      <c r="U17" s="12">
        <v>0</v>
      </c>
      <c r="V17" s="73">
        <f t="shared" si="12"/>
        <v>0</v>
      </c>
      <c r="W17" s="12">
        <v>0</v>
      </c>
      <c r="X17" s="73">
        <f t="shared" si="13"/>
        <v>0</v>
      </c>
      <c r="Y17" s="12">
        <f t="shared" si="14"/>
        <v>0</v>
      </c>
      <c r="Z17" s="25">
        <v>41720</v>
      </c>
      <c r="AA17" s="8" t="str">
        <f t="shared" si="15"/>
        <v>FOR</v>
      </c>
    </row>
    <row r="18" spans="1:27" x14ac:dyDescent="0.25">
      <c r="A18" s="9" t="s">
        <v>28</v>
      </c>
      <c r="B18" s="85">
        <f t="shared" si="0"/>
        <v>0.7857142857142857</v>
      </c>
      <c r="C18" s="2">
        <v>44</v>
      </c>
      <c r="D18" s="64">
        <f t="shared" si="1"/>
        <v>0.95652173913043481</v>
      </c>
      <c r="E18" s="2">
        <v>44</v>
      </c>
      <c r="F18" s="64">
        <f t="shared" si="2"/>
        <v>1</v>
      </c>
      <c r="G18" s="2">
        <v>3</v>
      </c>
      <c r="H18" s="64">
        <f t="shared" si="3"/>
        <v>0.8666666666666667</v>
      </c>
      <c r="I18" s="2">
        <f t="shared" si="4"/>
        <v>91</v>
      </c>
      <c r="J18" s="65">
        <f t="shared" si="5"/>
        <v>5.3571428571428568E-2</v>
      </c>
      <c r="K18" s="5">
        <v>3</v>
      </c>
      <c r="L18" s="69">
        <f t="shared" si="6"/>
        <v>0</v>
      </c>
      <c r="M18" s="5">
        <v>0</v>
      </c>
      <c r="N18" s="69">
        <f t="shared" si="7"/>
        <v>0</v>
      </c>
      <c r="O18" s="5">
        <v>0</v>
      </c>
      <c r="P18" s="69">
        <f t="shared" si="8"/>
        <v>2.8571428571428571E-2</v>
      </c>
      <c r="Q18" s="6">
        <f t="shared" si="9"/>
        <v>3</v>
      </c>
      <c r="R18" s="73">
        <f t="shared" si="10"/>
        <v>0.16071428571428573</v>
      </c>
      <c r="S18" s="12">
        <v>9</v>
      </c>
      <c r="T18" s="73">
        <f t="shared" si="11"/>
        <v>4.3478260869565216E-2</v>
      </c>
      <c r="U18" s="12">
        <v>2</v>
      </c>
      <c r="V18" s="73">
        <f t="shared" si="12"/>
        <v>0</v>
      </c>
      <c r="W18" s="12">
        <v>0</v>
      </c>
      <c r="X18" s="73">
        <f t="shared" si="13"/>
        <v>0.10476190476190476</v>
      </c>
      <c r="Y18" s="12">
        <f t="shared" si="14"/>
        <v>11</v>
      </c>
      <c r="Z18" s="24">
        <v>41720</v>
      </c>
      <c r="AA18" s="8" t="str">
        <f t="shared" si="15"/>
        <v>FOR</v>
      </c>
    </row>
    <row r="19" spans="1:27" x14ac:dyDescent="0.25">
      <c r="A19" s="14" t="s">
        <v>46</v>
      </c>
      <c r="B19" s="85">
        <f t="shared" si="0"/>
        <v>0.96153846153846156</v>
      </c>
      <c r="C19" s="2">
        <v>50</v>
      </c>
      <c r="D19" s="64">
        <f t="shared" si="1"/>
        <v>0.95744680851063835</v>
      </c>
      <c r="E19" s="2">
        <v>45</v>
      </c>
      <c r="F19" s="64">
        <f t="shared" si="2"/>
        <v>1</v>
      </c>
      <c r="G19" s="2">
        <v>1</v>
      </c>
      <c r="H19" s="64">
        <f t="shared" si="3"/>
        <v>0.96</v>
      </c>
      <c r="I19" s="2">
        <f t="shared" si="4"/>
        <v>96</v>
      </c>
      <c r="J19" s="65">
        <f t="shared" si="5"/>
        <v>3.8461538461538464E-2</v>
      </c>
      <c r="K19" s="5">
        <v>2</v>
      </c>
      <c r="L19" s="69">
        <f t="shared" si="6"/>
        <v>2.1276595744680851E-2</v>
      </c>
      <c r="M19" s="5">
        <v>1</v>
      </c>
      <c r="N19" s="69">
        <f t="shared" si="7"/>
        <v>0</v>
      </c>
      <c r="O19" s="5">
        <v>0</v>
      </c>
      <c r="P19" s="69">
        <f t="shared" si="8"/>
        <v>0.03</v>
      </c>
      <c r="Q19" s="6">
        <f t="shared" si="9"/>
        <v>3</v>
      </c>
      <c r="R19" s="73">
        <f t="shared" si="10"/>
        <v>0</v>
      </c>
      <c r="S19" s="12">
        <v>0</v>
      </c>
      <c r="T19" s="73">
        <f t="shared" si="11"/>
        <v>2.1276595744680851E-2</v>
      </c>
      <c r="U19" s="12">
        <v>1</v>
      </c>
      <c r="V19" s="73">
        <f t="shared" si="12"/>
        <v>0</v>
      </c>
      <c r="W19" s="12">
        <v>0</v>
      </c>
      <c r="X19" s="73">
        <f t="shared" si="13"/>
        <v>0.01</v>
      </c>
      <c r="Y19" s="12">
        <f t="shared" si="14"/>
        <v>1</v>
      </c>
      <c r="Z19" s="25">
        <v>41720</v>
      </c>
      <c r="AA19" s="8" t="str">
        <f t="shared" si="15"/>
        <v>FOR</v>
      </c>
    </row>
    <row r="20" spans="1:27" x14ac:dyDescent="0.25">
      <c r="A20" s="9" t="s">
        <v>48</v>
      </c>
      <c r="B20" s="85">
        <f t="shared" si="0"/>
        <v>0.93442622950819676</v>
      </c>
      <c r="C20" s="2">
        <v>57</v>
      </c>
      <c r="D20" s="64">
        <f t="shared" si="1"/>
        <v>0.94</v>
      </c>
      <c r="E20" s="2">
        <v>47</v>
      </c>
      <c r="F20" s="64">
        <f t="shared" si="2"/>
        <v>1</v>
      </c>
      <c r="G20" s="2">
        <v>3</v>
      </c>
      <c r="H20" s="64">
        <f t="shared" si="3"/>
        <v>0.93859649122807021</v>
      </c>
      <c r="I20" s="2">
        <f t="shared" si="4"/>
        <v>107</v>
      </c>
      <c r="J20" s="65">
        <f t="shared" si="5"/>
        <v>4.9180327868852458E-2</v>
      </c>
      <c r="K20" s="5">
        <v>3</v>
      </c>
      <c r="L20" s="69">
        <f t="shared" si="6"/>
        <v>0</v>
      </c>
      <c r="M20" s="5">
        <v>0</v>
      </c>
      <c r="N20" s="69">
        <f t="shared" si="7"/>
        <v>0</v>
      </c>
      <c r="O20" s="5">
        <v>0</v>
      </c>
      <c r="P20" s="69">
        <f t="shared" si="8"/>
        <v>2.6315789473684209E-2</v>
      </c>
      <c r="Q20" s="6">
        <f t="shared" si="9"/>
        <v>3</v>
      </c>
      <c r="R20" s="73">
        <f t="shared" si="10"/>
        <v>1.6393442622950821E-2</v>
      </c>
      <c r="S20" s="12">
        <v>1</v>
      </c>
      <c r="T20" s="73">
        <f t="shared" si="11"/>
        <v>0.06</v>
      </c>
      <c r="U20" s="12">
        <v>3</v>
      </c>
      <c r="V20" s="73">
        <f t="shared" si="12"/>
        <v>0</v>
      </c>
      <c r="W20" s="12">
        <v>0</v>
      </c>
      <c r="X20" s="73">
        <f t="shared" si="13"/>
        <v>3.5087719298245612E-2</v>
      </c>
      <c r="Y20" s="12">
        <f t="shared" si="14"/>
        <v>4</v>
      </c>
      <c r="Z20" s="24">
        <v>41720</v>
      </c>
      <c r="AA20" s="8" t="str">
        <f t="shared" si="15"/>
        <v>FOR</v>
      </c>
    </row>
    <row r="21" spans="1:27" x14ac:dyDescent="0.25">
      <c r="A21" s="9" t="s">
        <v>81</v>
      </c>
      <c r="B21" s="85">
        <f t="shared" si="0"/>
        <v>0.78431372549019607</v>
      </c>
      <c r="C21" s="2">
        <v>40</v>
      </c>
      <c r="D21" s="64">
        <f t="shared" si="1"/>
        <v>0.91836734693877553</v>
      </c>
      <c r="E21" s="2">
        <v>45</v>
      </c>
      <c r="F21" s="64">
        <f t="shared" si="2"/>
        <v>1</v>
      </c>
      <c r="G21" s="2">
        <v>1</v>
      </c>
      <c r="H21" s="64">
        <f t="shared" si="3"/>
        <v>0.85148514851485146</v>
      </c>
      <c r="I21" s="2">
        <f t="shared" si="4"/>
        <v>86</v>
      </c>
      <c r="J21" s="65">
        <f t="shared" si="5"/>
        <v>0.13725490196078433</v>
      </c>
      <c r="K21" s="5">
        <v>7</v>
      </c>
      <c r="L21" s="69">
        <f t="shared" si="6"/>
        <v>4.0816326530612242E-2</v>
      </c>
      <c r="M21" s="5">
        <v>2</v>
      </c>
      <c r="N21" s="69">
        <f t="shared" si="7"/>
        <v>0</v>
      </c>
      <c r="O21" s="5">
        <v>0</v>
      </c>
      <c r="P21" s="69">
        <f t="shared" si="8"/>
        <v>8.9108910891089105E-2</v>
      </c>
      <c r="Q21" s="6">
        <f t="shared" si="9"/>
        <v>9</v>
      </c>
      <c r="R21" s="73">
        <f t="shared" si="10"/>
        <v>7.8431372549019607E-2</v>
      </c>
      <c r="S21" s="12">
        <v>4</v>
      </c>
      <c r="T21" s="73">
        <f t="shared" si="11"/>
        <v>4.0816326530612242E-2</v>
      </c>
      <c r="U21" s="12">
        <v>2</v>
      </c>
      <c r="V21" s="73">
        <f t="shared" si="12"/>
        <v>0</v>
      </c>
      <c r="W21" s="12">
        <v>0</v>
      </c>
      <c r="X21" s="73">
        <f t="shared" si="13"/>
        <v>5.9405940594059403E-2</v>
      </c>
      <c r="Y21" s="12">
        <f t="shared" si="14"/>
        <v>6</v>
      </c>
      <c r="Z21" s="24">
        <v>41720</v>
      </c>
      <c r="AA21" s="8" t="str">
        <f t="shared" si="15"/>
        <v>FOR</v>
      </c>
    </row>
    <row r="22" spans="1:27" x14ac:dyDescent="0.25">
      <c r="A22" s="9" t="s">
        <v>22</v>
      </c>
      <c r="B22" s="85">
        <f t="shared" si="0"/>
        <v>0.91304347826086951</v>
      </c>
      <c r="C22" s="2">
        <v>21</v>
      </c>
      <c r="D22" s="64">
        <f t="shared" si="1"/>
        <v>1</v>
      </c>
      <c r="E22" s="2">
        <v>13</v>
      </c>
      <c r="F22" s="64">
        <f t="shared" si="2"/>
        <v>1</v>
      </c>
      <c r="G22" s="2">
        <v>2</v>
      </c>
      <c r="H22" s="64">
        <f t="shared" si="3"/>
        <v>0.94736842105263153</v>
      </c>
      <c r="I22" s="2">
        <f t="shared" si="4"/>
        <v>36</v>
      </c>
      <c r="J22" s="65">
        <f t="shared" si="5"/>
        <v>0</v>
      </c>
      <c r="K22" s="5">
        <v>0</v>
      </c>
      <c r="L22" s="69">
        <f t="shared" si="6"/>
        <v>0</v>
      </c>
      <c r="M22" s="5">
        <v>0</v>
      </c>
      <c r="N22" s="69">
        <f t="shared" si="7"/>
        <v>0</v>
      </c>
      <c r="O22" s="5">
        <v>0</v>
      </c>
      <c r="P22" s="69">
        <f t="shared" si="8"/>
        <v>0</v>
      </c>
      <c r="Q22" s="6">
        <f t="shared" si="9"/>
        <v>0</v>
      </c>
      <c r="R22" s="73">
        <f t="shared" si="10"/>
        <v>8.6956521739130432E-2</v>
      </c>
      <c r="S22" s="12">
        <v>2</v>
      </c>
      <c r="T22" s="73">
        <f t="shared" si="11"/>
        <v>0</v>
      </c>
      <c r="U22" s="12">
        <v>0</v>
      </c>
      <c r="V22" s="73">
        <f t="shared" si="12"/>
        <v>0</v>
      </c>
      <c r="W22" s="12">
        <v>0</v>
      </c>
      <c r="X22" s="73">
        <f t="shared" si="13"/>
        <v>5.2631578947368418E-2</v>
      </c>
      <c r="Y22" s="12">
        <f t="shared" si="14"/>
        <v>2</v>
      </c>
      <c r="Z22" s="24">
        <v>41727</v>
      </c>
      <c r="AA22" s="8" t="str">
        <f t="shared" si="15"/>
        <v>FOR</v>
      </c>
    </row>
    <row r="23" spans="1:27" x14ac:dyDescent="0.25">
      <c r="A23" s="9" t="s">
        <v>21</v>
      </c>
      <c r="B23" s="85">
        <f t="shared" si="0"/>
        <v>0.97058823529411764</v>
      </c>
      <c r="C23" s="2">
        <v>33</v>
      </c>
      <c r="D23" s="64">
        <f t="shared" si="1"/>
        <v>1</v>
      </c>
      <c r="E23" s="2">
        <v>35</v>
      </c>
      <c r="F23" s="64">
        <f t="shared" si="2"/>
        <v>1</v>
      </c>
      <c r="G23" s="2">
        <v>1</v>
      </c>
      <c r="H23" s="64">
        <f t="shared" si="3"/>
        <v>0.98571428571428577</v>
      </c>
      <c r="I23" s="2">
        <f t="shared" si="4"/>
        <v>69</v>
      </c>
      <c r="J23" s="65">
        <f t="shared" si="5"/>
        <v>2.9411764705882353E-2</v>
      </c>
      <c r="K23" s="5">
        <v>1</v>
      </c>
      <c r="L23" s="69">
        <f t="shared" si="6"/>
        <v>0</v>
      </c>
      <c r="M23" s="5">
        <v>0</v>
      </c>
      <c r="N23" s="69">
        <f t="shared" si="7"/>
        <v>0</v>
      </c>
      <c r="O23" s="5">
        <v>0</v>
      </c>
      <c r="P23" s="69">
        <f t="shared" si="8"/>
        <v>1.4285714285714285E-2</v>
      </c>
      <c r="Q23" s="6">
        <f t="shared" si="9"/>
        <v>1</v>
      </c>
      <c r="R23" s="73">
        <f t="shared" si="10"/>
        <v>0</v>
      </c>
      <c r="S23" s="12">
        <v>0</v>
      </c>
      <c r="T23" s="73">
        <f t="shared" si="11"/>
        <v>0</v>
      </c>
      <c r="U23" s="12">
        <v>0</v>
      </c>
      <c r="V23" s="73">
        <f t="shared" si="12"/>
        <v>0</v>
      </c>
      <c r="W23" s="12">
        <v>0</v>
      </c>
      <c r="X23" s="73">
        <f t="shared" si="13"/>
        <v>0</v>
      </c>
      <c r="Y23" s="12">
        <f t="shared" si="14"/>
        <v>0</v>
      </c>
      <c r="Z23" s="24">
        <v>41727</v>
      </c>
      <c r="AA23" s="8" t="str">
        <f t="shared" si="15"/>
        <v>FOR</v>
      </c>
    </row>
    <row r="24" spans="1:27" x14ac:dyDescent="0.25">
      <c r="A24" s="9" t="s">
        <v>45</v>
      </c>
      <c r="B24" s="85">
        <f t="shared" si="0"/>
        <v>0.93478260869565222</v>
      </c>
      <c r="C24" s="2">
        <v>43</v>
      </c>
      <c r="D24" s="64">
        <f t="shared" si="1"/>
        <v>0.95</v>
      </c>
      <c r="E24" s="2">
        <v>57</v>
      </c>
      <c r="F24" s="64">
        <f t="shared" si="2"/>
        <v>1</v>
      </c>
      <c r="G24" s="2">
        <v>1</v>
      </c>
      <c r="H24" s="64">
        <f t="shared" si="3"/>
        <v>0.94392523364485981</v>
      </c>
      <c r="I24" s="2">
        <f t="shared" si="4"/>
        <v>101</v>
      </c>
      <c r="J24" s="65">
        <f t="shared" si="5"/>
        <v>2.1739130434782608E-2</v>
      </c>
      <c r="K24" s="5">
        <v>1</v>
      </c>
      <c r="L24" s="69">
        <f t="shared" si="6"/>
        <v>0</v>
      </c>
      <c r="M24" s="5">
        <v>0</v>
      </c>
      <c r="N24" s="69">
        <f t="shared" si="7"/>
        <v>0</v>
      </c>
      <c r="O24" s="5">
        <v>0</v>
      </c>
      <c r="P24" s="69">
        <f t="shared" si="8"/>
        <v>9.3457943925233638E-3</v>
      </c>
      <c r="Q24" s="6">
        <f t="shared" si="9"/>
        <v>1</v>
      </c>
      <c r="R24" s="73">
        <f t="shared" si="10"/>
        <v>4.3478260869565216E-2</v>
      </c>
      <c r="S24" s="12">
        <v>2</v>
      </c>
      <c r="T24" s="73">
        <f t="shared" si="11"/>
        <v>0.05</v>
      </c>
      <c r="U24" s="12">
        <v>3</v>
      </c>
      <c r="V24" s="73">
        <f t="shared" si="12"/>
        <v>0</v>
      </c>
      <c r="W24" s="12">
        <v>0</v>
      </c>
      <c r="X24" s="73">
        <f t="shared" si="13"/>
        <v>4.6728971962616821E-2</v>
      </c>
      <c r="Y24" s="12">
        <f t="shared" si="14"/>
        <v>5</v>
      </c>
      <c r="Z24" s="24">
        <v>41727</v>
      </c>
      <c r="AA24" s="8" t="str">
        <f t="shared" si="15"/>
        <v>FOR</v>
      </c>
    </row>
    <row r="25" spans="1:27" x14ac:dyDescent="0.25">
      <c r="A25" s="9" t="s">
        <v>35</v>
      </c>
      <c r="B25" s="85">
        <f t="shared" si="0"/>
        <v>0.93939393939393945</v>
      </c>
      <c r="C25" s="2">
        <v>31</v>
      </c>
      <c r="D25" s="64">
        <f t="shared" si="1"/>
        <v>0.88095238095238093</v>
      </c>
      <c r="E25" s="2">
        <v>37</v>
      </c>
      <c r="F25" s="64">
        <f t="shared" si="2"/>
        <v>1</v>
      </c>
      <c r="G25" s="2">
        <v>3</v>
      </c>
      <c r="H25" s="64">
        <f t="shared" si="3"/>
        <v>0.91025641025641024</v>
      </c>
      <c r="I25" s="2">
        <f t="shared" si="4"/>
        <v>71</v>
      </c>
      <c r="J25" s="65">
        <f t="shared" si="5"/>
        <v>0</v>
      </c>
      <c r="K25" s="5">
        <v>0</v>
      </c>
      <c r="L25" s="69">
        <f t="shared" si="6"/>
        <v>2.3809523809523808E-2</v>
      </c>
      <c r="M25" s="5">
        <v>1</v>
      </c>
      <c r="N25" s="69">
        <f t="shared" si="7"/>
        <v>0</v>
      </c>
      <c r="O25" s="5">
        <v>0</v>
      </c>
      <c r="P25" s="69">
        <f t="shared" si="8"/>
        <v>1.282051282051282E-2</v>
      </c>
      <c r="Q25" s="6">
        <f t="shared" si="9"/>
        <v>1</v>
      </c>
      <c r="R25" s="73">
        <f t="shared" si="10"/>
        <v>6.0606060606060608E-2</v>
      </c>
      <c r="S25" s="12">
        <v>2</v>
      </c>
      <c r="T25" s="73">
        <f t="shared" si="11"/>
        <v>9.5238095238095233E-2</v>
      </c>
      <c r="U25" s="12">
        <v>4</v>
      </c>
      <c r="V25" s="73">
        <f t="shared" si="12"/>
        <v>0</v>
      </c>
      <c r="W25" s="12">
        <v>0</v>
      </c>
      <c r="X25" s="73">
        <f t="shared" si="13"/>
        <v>7.6923076923076927E-2</v>
      </c>
      <c r="Y25" s="12">
        <f t="shared" si="14"/>
        <v>6</v>
      </c>
      <c r="Z25" s="24">
        <v>41727</v>
      </c>
      <c r="AA25" s="8" t="str">
        <f t="shared" si="15"/>
        <v>FOR</v>
      </c>
    </row>
    <row r="26" spans="1:27" x14ac:dyDescent="0.25">
      <c r="A26" s="9" t="s">
        <v>49</v>
      </c>
      <c r="B26" s="85">
        <f t="shared" si="0"/>
        <v>0.88571428571428568</v>
      </c>
      <c r="C26" s="2">
        <v>31</v>
      </c>
      <c r="D26" s="64">
        <f t="shared" si="1"/>
        <v>0.92307692307692313</v>
      </c>
      <c r="E26" s="2">
        <v>36</v>
      </c>
      <c r="F26" s="64">
        <f t="shared" si="2"/>
        <v>1</v>
      </c>
      <c r="G26" s="2">
        <v>1</v>
      </c>
      <c r="H26" s="64">
        <f t="shared" si="3"/>
        <v>0.90666666666666662</v>
      </c>
      <c r="I26" s="2">
        <f t="shared" si="4"/>
        <v>68</v>
      </c>
      <c r="J26" s="65">
        <f t="shared" si="5"/>
        <v>8.5714285714285715E-2</v>
      </c>
      <c r="K26" s="5">
        <v>3</v>
      </c>
      <c r="L26" s="69">
        <f t="shared" si="6"/>
        <v>5.128205128205128E-2</v>
      </c>
      <c r="M26" s="5">
        <v>2</v>
      </c>
      <c r="N26" s="69">
        <f t="shared" si="7"/>
        <v>0</v>
      </c>
      <c r="O26" s="5">
        <v>0</v>
      </c>
      <c r="P26" s="69">
        <f t="shared" si="8"/>
        <v>6.6666666666666666E-2</v>
      </c>
      <c r="Q26" s="6">
        <f t="shared" si="9"/>
        <v>5</v>
      </c>
      <c r="R26" s="73">
        <f t="shared" si="10"/>
        <v>2.8571428571428571E-2</v>
      </c>
      <c r="S26" s="12">
        <v>1</v>
      </c>
      <c r="T26" s="73">
        <f t="shared" si="11"/>
        <v>2.564102564102564E-2</v>
      </c>
      <c r="U26" s="12">
        <v>1</v>
      </c>
      <c r="V26" s="73">
        <f t="shared" si="12"/>
        <v>0</v>
      </c>
      <c r="W26" s="12">
        <v>0</v>
      </c>
      <c r="X26" s="73">
        <f t="shared" si="13"/>
        <v>2.6666666666666668E-2</v>
      </c>
      <c r="Y26" s="12">
        <f t="shared" si="14"/>
        <v>2</v>
      </c>
      <c r="Z26" s="24">
        <v>41727</v>
      </c>
      <c r="AA26" s="8" t="str">
        <f t="shared" si="15"/>
        <v>FOR</v>
      </c>
    </row>
    <row r="27" spans="1:27" x14ac:dyDescent="0.25">
      <c r="A27" s="14" t="s">
        <v>34</v>
      </c>
      <c r="B27" s="85">
        <f t="shared" si="0"/>
        <v>0.76923076923076927</v>
      </c>
      <c r="C27" s="2">
        <v>50</v>
      </c>
      <c r="D27" s="64">
        <f t="shared" si="1"/>
        <v>0.59615384615384615</v>
      </c>
      <c r="E27" s="2">
        <v>31</v>
      </c>
      <c r="F27" s="64">
        <f t="shared" si="2"/>
        <v>0.66666666666666663</v>
      </c>
      <c r="G27" s="2">
        <v>2</v>
      </c>
      <c r="H27" s="64">
        <f t="shared" si="3"/>
        <v>0.69166666666666665</v>
      </c>
      <c r="I27" s="2">
        <f t="shared" si="4"/>
        <v>83</v>
      </c>
      <c r="J27" s="65">
        <f t="shared" si="5"/>
        <v>1.5384615384615385E-2</v>
      </c>
      <c r="K27" s="5">
        <v>1</v>
      </c>
      <c r="L27" s="69">
        <f t="shared" si="6"/>
        <v>3.8461538461538464E-2</v>
      </c>
      <c r="M27" s="5">
        <v>2</v>
      </c>
      <c r="N27" s="69">
        <f t="shared" si="7"/>
        <v>0</v>
      </c>
      <c r="O27" s="5">
        <v>0</v>
      </c>
      <c r="P27" s="69">
        <f t="shared" si="8"/>
        <v>2.5000000000000001E-2</v>
      </c>
      <c r="Q27" s="6">
        <f t="shared" si="9"/>
        <v>3</v>
      </c>
      <c r="R27" s="73">
        <f t="shared" si="10"/>
        <v>0.2153846153846154</v>
      </c>
      <c r="S27" s="12">
        <v>14</v>
      </c>
      <c r="T27" s="73">
        <f t="shared" si="11"/>
        <v>0.36538461538461536</v>
      </c>
      <c r="U27" s="12">
        <v>19</v>
      </c>
      <c r="V27" s="73">
        <f t="shared" si="12"/>
        <v>0.33333333333333331</v>
      </c>
      <c r="W27" s="12">
        <v>1</v>
      </c>
      <c r="X27" s="73">
        <f t="shared" si="13"/>
        <v>0.28333333333333333</v>
      </c>
      <c r="Y27" s="12">
        <f t="shared" si="14"/>
        <v>34</v>
      </c>
      <c r="Z27" s="25">
        <v>41732</v>
      </c>
      <c r="AA27" s="8" t="str">
        <f t="shared" si="15"/>
        <v>FOR</v>
      </c>
    </row>
    <row r="28" spans="1:27" x14ac:dyDescent="0.25">
      <c r="A28" s="14" t="s">
        <v>83</v>
      </c>
      <c r="B28" s="85">
        <f t="shared" si="0"/>
        <v>0.96666666666666667</v>
      </c>
      <c r="C28" s="2">
        <v>29</v>
      </c>
      <c r="D28" s="64">
        <f t="shared" si="1"/>
        <v>0.93548387096774188</v>
      </c>
      <c r="E28" s="2">
        <v>29</v>
      </c>
      <c r="F28" s="64">
        <v>0</v>
      </c>
      <c r="G28" s="2">
        <v>0</v>
      </c>
      <c r="H28" s="64">
        <f t="shared" si="3"/>
        <v>0.95081967213114749</v>
      </c>
      <c r="I28" s="2">
        <f t="shared" si="4"/>
        <v>58</v>
      </c>
      <c r="J28" s="65">
        <f t="shared" si="5"/>
        <v>0</v>
      </c>
      <c r="K28" s="5">
        <v>0</v>
      </c>
      <c r="L28" s="69">
        <f t="shared" si="6"/>
        <v>0</v>
      </c>
      <c r="M28" s="5">
        <v>0</v>
      </c>
      <c r="N28" s="69">
        <v>0</v>
      </c>
      <c r="O28" s="5">
        <v>0</v>
      </c>
      <c r="P28" s="69">
        <f t="shared" si="8"/>
        <v>0</v>
      </c>
      <c r="Q28" s="6">
        <f t="shared" si="9"/>
        <v>0</v>
      </c>
      <c r="R28" s="73">
        <f t="shared" si="10"/>
        <v>3.3333333333333333E-2</v>
      </c>
      <c r="S28" s="12">
        <v>1</v>
      </c>
      <c r="T28" s="73">
        <f t="shared" si="11"/>
        <v>6.4516129032258063E-2</v>
      </c>
      <c r="U28" s="12">
        <v>2</v>
      </c>
      <c r="V28" s="136">
        <v>0</v>
      </c>
      <c r="W28" s="12">
        <v>0</v>
      </c>
      <c r="X28" s="73">
        <f t="shared" si="13"/>
        <v>4.9180327868852458E-2</v>
      </c>
      <c r="Y28" s="12">
        <f t="shared" si="14"/>
        <v>3</v>
      </c>
      <c r="Z28" s="25">
        <v>41734</v>
      </c>
      <c r="AA28" s="8" t="str">
        <f t="shared" si="15"/>
        <v>FOR</v>
      </c>
    </row>
    <row r="29" spans="1:27" x14ac:dyDescent="0.25">
      <c r="A29" s="9" t="s">
        <v>24</v>
      </c>
      <c r="B29" s="85">
        <f t="shared" si="0"/>
        <v>0.97297297297297303</v>
      </c>
      <c r="C29" s="2">
        <v>36</v>
      </c>
      <c r="D29" s="64">
        <f t="shared" si="1"/>
        <v>1</v>
      </c>
      <c r="E29" s="2">
        <v>23</v>
      </c>
      <c r="F29" s="64">
        <f t="shared" ref="F29:F45" si="16">G29/(G29+O29+W29)</f>
        <v>1</v>
      </c>
      <c r="G29" s="2">
        <v>2</v>
      </c>
      <c r="H29" s="64">
        <f t="shared" si="3"/>
        <v>0.9838709677419355</v>
      </c>
      <c r="I29" s="2">
        <f t="shared" si="4"/>
        <v>61</v>
      </c>
      <c r="J29" s="65">
        <f t="shared" si="5"/>
        <v>0</v>
      </c>
      <c r="K29" s="5">
        <v>0</v>
      </c>
      <c r="L29" s="69">
        <f t="shared" si="6"/>
        <v>0</v>
      </c>
      <c r="M29" s="5">
        <v>0</v>
      </c>
      <c r="N29" s="69">
        <f t="shared" ref="N29:N44" si="17">O29/(G29+O29+W29)</f>
        <v>0</v>
      </c>
      <c r="O29" s="5">
        <v>0</v>
      </c>
      <c r="P29" s="69">
        <f t="shared" si="8"/>
        <v>0</v>
      </c>
      <c r="Q29" s="6">
        <f t="shared" si="9"/>
        <v>0</v>
      </c>
      <c r="R29" s="73">
        <f t="shared" si="10"/>
        <v>2.7027027027027029E-2</v>
      </c>
      <c r="S29" s="12">
        <v>1</v>
      </c>
      <c r="T29" s="73">
        <f t="shared" si="11"/>
        <v>0</v>
      </c>
      <c r="U29" s="12">
        <v>0</v>
      </c>
      <c r="V29" s="73">
        <f t="shared" ref="V29:V44" si="18">W29/(G29+O29+W29)</f>
        <v>0</v>
      </c>
      <c r="W29" s="12">
        <v>0</v>
      </c>
      <c r="X29" s="73">
        <f t="shared" si="13"/>
        <v>1.6129032258064516E-2</v>
      </c>
      <c r="Y29" s="12">
        <f t="shared" si="14"/>
        <v>1</v>
      </c>
      <c r="Z29" s="24">
        <v>41759</v>
      </c>
      <c r="AA29" s="8" t="str">
        <f t="shared" si="15"/>
        <v>FOR</v>
      </c>
    </row>
    <row r="30" spans="1:27" x14ac:dyDescent="0.25">
      <c r="A30" s="9" t="s">
        <v>18</v>
      </c>
      <c r="B30" s="85">
        <f t="shared" si="0"/>
        <v>0.95744680851063835</v>
      </c>
      <c r="C30" s="2">
        <v>45</v>
      </c>
      <c r="D30" s="64">
        <f t="shared" si="1"/>
        <v>1</v>
      </c>
      <c r="E30" s="2">
        <v>35</v>
      </c>
      <c r="F30" s="64">
        <f t="shared" si="16"/>
        <v>1</v>
      </c>
      <c r="G30" s="2">
        <v>2</v>
      </c>
      <c r="H30" s="64">
        <f t="shared" si="3"/>
        <v>0.97619047619047616</v>
      </c>
      <c r="I30" s="2">
        <f t="shared" si="4"/>
        <v>82</v>
      </c>
      <c r="J30" s="65">
        <f t="shared" si="5"/>
        <v>2.1276595744680851E-2</v>
      </c>
      <c r="K30" s="5">
        <v>1</v>
      </c>
      <c r="L30" s="69">
        <f t="shared" si="6"/>
        <v>0</v>
      </c>
      <c r="M30" s="5">
        <v>0</v>
      </c>
      <c r="N30" s="69">
        <f t="shared" si="17"/>
        <v>0</v>
      </c>
      <c r="O30" s="5">
        <v>0</v>
      </c>
      <c r="P30" s="69">
        <f t="shared" si="8"/>
        <v>1.1904761904761904E-2</v>
      </c>
      <c r="Q30" s="6">
        <f t="shared" si="9"/>
        <v>1</v>
      </c>
      <c r="R30" s="73">
        <f t="shared" si="10"/>
        <v>2.1276595744680851E-2</v>
      </c>
      <c r="S30" s="12">
        <v>1</v>
      </c>
      <c r="T30" s="73">
        <f t="shared" si="11"/>
        <v>0</v>
      </c>
      <c r="U30" s="12">
        <v>0</v>
      </c>
      <c r="V30" s="73">
        <f t="shared" si="18"/>
        <v>0</v>
      </c>
      <c r="W30" s="12">
        <v>0</v>
      </c>
      <c r="X30" s="73">
        <f t="shared" si="13"/>
        <v>1.1904761904761904E-2</v>
      </c>
      <c r="Y30" s="12">
        <f t="shared" si="14"/>
        <v>1</v>
      </c>
      <c r="Z30" s="24">
        <v>41760</v>
      </c>
      <c r="AA30" s="8" t="str">
        <f t="shared" si="15"/>
        <v>FOR</v>
      </c>
    </row>
    <row r="31" spans="1:27" x14ac:dyDescent="0.25">
      <c r="A31" s="14" t="s">
        <v>47</v>
      </c>
      <c r="B31" s="85">
        <f t="shared" si="0"/>
        <v>0.9</v>
      </c>
      <c r="C31" s="2">
        <v>36</v>
      </c>
      <c r="D31" s="64">
        <f t="shared" si="1"/>
        <v>0.93181818181818177</v>
      </c>
      <c r="E31" s="2">
        <v>41</v>
      </c>
      <c r="F31" s="64">
        <f t="shared" si="16"/>
        <v>1</v>
      </c>
      <c r="G31" s="2">
        <v>2</v>
      </c>
      <c r="H31" s="64">
        <f t="shared" si="3"/>
        <v>0.91860465116279066</v>
      </c>
      <c r="I31" s="2">
        <f t="shared" si="4"/>
        <v>79</v>
      </c>
      <c r="J31" s="65">
        <f t="shared" si="5"/>
        <v>2.5000000000000001E-2</v>
      </c>
      <c r="K31" s="5">
        <v>1</v>
      </c>
      <c r="L31" s="69">
        <f t="shared" si="6"/>
        <v>2.2727272727272728E-2</v>
      </c>
      <c r="M31" s="5">
        <v>1</v>
      </c>
      <c r="N31" s="69">
        <f t="shared" si="17"/>
        <v>0</v>
      </c>
      <c r="O31" s="5">
        <v>0</v>
      </c>
      <c r="P31" s="69">
        <f t="shared" si="8"/>
        <v>2.3255813953488372E-2</v>
      </c>
      <c r="Q31" s="6">
        <f t="shared" si="9"/>
        <v>2</v>
      </c>
      <c r="R31" s="73">
        <f t="shared" si="10"/>
        <v>7.4999999999999997E-2</v>
      </c>
      <c r="S31" s="12">
        <v>3</v>
      </c>
      <c r="T31" s="73">
        <f t="shared" si="11"/>
        <v>4.5454545454545456E-2</v>
      </c>
      <c r="U31" s="12">
        <v>2</v>
      </c>
      <c r="V31" s="73">
        <f t="shared" si="18"/>
        <v>0</v>
      </c>
      <c r="W31" s="12">
        <v>0</v>
      </c>
      <c r="X31" s="73">
        <f t="shared" si="13"/>
        <v>5.8139534883720929E-2</v>
      </c>
      <c r="Y31" s="12">
        <f t="shared" si="14"/>
        <v>5</v>
      </c>
      <c r="Z31" s="25">
        <v>41766</v>
      </c>
      <c r="AA31" s="8" t="str">
        <f t="shared" si="15"/>
        <v>FOR</v>
      </c>
    </row>
    <row r="32" spans="1:27" x14ac:dyDescent="0.25">
      <c r="A32" s="9" t="s">
        <v>44</v>
      </c>
      <c r="B32" s="85">
        <f t="shared" si="0"/>
        <v>0.80645161290322576</v>
      </c>
      <c r="C32" s="2">
        <v>25</v>
      </c>
      <c r="D32" s="64">
        <f t="shared" si="1"/>
        <v>0.8928571428571429</v>
      </c>
      <c r="E32" s="2">
        <v>25</v>
      </c>
      <c r="F32" s="64">
        <f t="shared" si="16"/>
        <v>1</v>
      </c>
      <c r="G32" s="2">
        <v>2</v>
      </c>
      <c r="H32" s="64">
        <f t="shared" si="3"/>
        <v>0.85245901639344257</v>
      </c>
      <c r="I32" s="2">
        <f t="shared" si="4"/>
        <v>52</v>
      </c>
      <c r="J32" s="65">
        <f t="shared" si="5"/>
        <v>3.2258064516129031E-2</v>
      </c>
      <c r="K32" s="5">
        <v>1</v>
      </c>
      <c r="L32" s="69">
        <f t="shared" si="6"/>
        <v>0</v>
      </c>
      <c r="M32" s="5">
        <v>0</v>
      </c>
      <c r="N32" s="69">
        <f t="shared" si="17"/>
        <v>0</v>
      </c>
      <c r="O32" s="5">
        <v>0</v>
      </c>
      <c r="P32" s="69">
        <f t="shared" si="8"/>
        <v>1.6393442622950821E-2</v>
      </c>
      <c r="Q32" s="6">
        <f t="shared" si="9"/>
        <v>1</v>
      </c>
      <c r="R32" s="73">
        <f t="shared" si="10"/>
        <v>0.16129032258064516</v>
      </c>
      <c r="S32" s="12">
        <v>5</v>
      </c>
      <c r="T32" s="73">
        <f t="shared" si="11"/>
        <v>0.10714285714285714</v>
      </c>
      <c r="U32" s="12">
        <v>3</v>
      </c>
      <c r="V32" s="73">
        <f t="shared" si="18"/>
        <v>0</v>
      </c>
      <c r="W32" s="12">
        <v>0</v>
      </c>
      <c r="X32" s="73">
        <f t="shared" si="13"/>
        <v>0.13114754098360656</v>
      </c>
      <c r="Y32" s="12">
        <f t="shared" si="14"/>
        <v>8</v>
      </c>
      <c r="Z32" s="24">
        <v>41769</v>
      </c>
      <c r="AA32" s="8" t="str">
        <f t="shared" si="15"/>
        <v>FOR</v>
      </c>
    </row>
    <row r="33" spans="1:27" x14ac:dyDescent="0.25">
      <c r="A33" s="41" t="s">
        <v>40</v>
      </c>
      <c r="B33" s="85">
        <f t="shared" si="0"/>
        <v>0.94871794871794868</v>
      </c>
      <c r="C33" s="2">
        <v>37</v>
      </c>
      <c r="D33" s="64">
        <f t="shared" si="1"/>
        <v>0.96296296296296291</v>
      </c>
      <c r="E33" s="2">
        <v>26</v>
      </c>
      <c r="F33" s="64">
        <f t="shared" si="16"/>
        <v>1</v>
      </c>
      <c r="G33" s="2">
        <v>2</v>
      </c>
      <c r="H33" s="64">
        <f t="shared" si="3"/>
        <v>0.95588235294117652</v>
      </c>
      <c r="I33" s="2">
        <f t="shared" si="4"/>
        <v>65</v>
      </c>
      <c r="J33" s="65">
        <f t="shared" si="5"/>
        <v>0</v>
      </c>
      <c r="K33" s="5">
        <v>0</v>
      </c>
      <c r="L33" s="69">
        <f t="shared" si="6"/>
        <v>0</v>
      </c>
      <c r="M33" s="5">
        <v>0</v>
      </c>
      <c r="N33" s="69">
        <f t="shared" si="17"/>
        <v>0</v>
      </c>
      <c r="O33" s="5">
        <v>0</v>
      </c>
      <c r="P33" s="69">
        <f t="shared" si="8"/>
        <v>0</v>
      </c>
      <c r="Q33" s="6">
        <f t="shared" si="9"/>
        <v>0</v>
      </c>
      <c r="R33" s="73">
        <f t="shared" si="10"/>
        <v>5.128205128205128E-2</v>
      </c>
      <c r="S33" s="12">
        <v>2</v>
      </c>
      <c r="T33" s="73">
        <f t="shared" si="11"/>
        <v>3.7037037037037035E-2</v>
      </c>
      <c r="U33" s="12">
        <v>1</v>
      </c>
      <c r="V33" s="73">
        <f t="shared" si="18"/>
        <v>0</v>
      </c>
      <c r="W33" s="12">
        <v>0</v>
      </c>
      <c r="X33" s="73">
        <f t="shared" si="13"/>
        <v>4.4117647058823532E-2</v>
      </c>
      <c r="Y33" s="12">
        <f t="shared" si="14"/>
        <v>3</v>
      </c>
      <c r="Z33" s="24">
        <v>41769</v>
      </c>
      <c r="AA33" s="8" t="str">
        <f t="shared" si="15"/>
        <v>FOR</v>
      </c>
    </row>
    <row r="34" spans="1:27" x14ac:dyDescent="0.25">
      <c r="A34" s="14" t="s">
        <v>51</v>
      </c>
      <c r="B34" s="85">
        <f t="shared" si="0"/>
        <v>0.88888888888888884</v>
      </c>
      <c r="C34" s="2">
        <v>40</v>
      </c>
      <c r="D34" s="64">
        <f t="shared" si="1"/>
        <v>0.96969696969696972</v>
      </c>
      <c r="E34" s="2">
        <v>32</v>
      </c>
      <c r="F34" s="64">
        <f t="shared" si="16"/>
        <v>1</v>
      </c>
      <c r="G34" s="2">
        <v>2</v>
      </c>
      <c r="H34" s="64">
        <f t="shared" si="3"/>
        <v>0.92500000000000004</v>
      </c>
      <c r="I34" s="2">
        <f t="shared" si="4"/>
        <v>74</v>
      </c>
      <c r="J34" s="65">
        <f t="shared" si="5"/>
        <v>8.8888888888888892E-2</v>
      </c>
      <c r="K34" s="5">
        <v>4</v>
      </c>
      <c r="L34" s="69">
        <f t="shared" si="6"/>
        <v>0</v>
      </c>
      <c r="M34" s="5">
        <v>0</v>
      </c>
      <c r="N34" s="69">
        <f t="shared" si="17"/>
        <v>0</v>
      </c>
      <c r="O34" s="5">
        <v>0</v>
      </c>
      <c r="P34" s="69">
        <f t="shared" si="8"/>
        <v>0.05</v>
      </c>
      <c r="Q34" s="6">
        <f t="shared" si="9"/>
        <v>4</v>
      </c>
      <c r="R34" s="73">
        <f t="shared" si="10"/>
        <v>2.2222222222222223E-2</v>
      </c>
      <c r="S34" s="12">
        <v>1</v>
      </c>
      <c r="T34" s="73">
        <f t="shared" si="11"/>
        <v>3.0303030303030304E-2</v>
      </c>
      <c r="U34" s="12">
        <v>1</v>
      </c>
      <c r="V34" s="73">
        <f t="shared" si="18"/>
        <v>0</v>
      </c>
      <c r="W34" s="12">
        <v>0</v>
      </c>
      <c r="X34" s="73">
        <f t="shared" si="13"/>
        <v>2.5000000000000001E-2</v>
      </c>
      <c r="Y34" s="12">
        <f t="shared" si="14"/>
        <v>2</v>
      </c>
      <c r="Z34" s="25">
        <v>41769</v>
      </c>
      <c r="AA34" s="8" t="str">
        <f t="shared" si="15"/>
        <v>FOR</v>
      </c>
    </row>
    <row r="35" spans="1:27" x14ac:dyDescent="0.25">
      <c r="A35" s="9" t="s">
        <v>30</v>
      </c>
      <c r="B35" s="85">
        <f t="shared" si="0"/>
        <v>1</v>
      </c>
      <c r="C35" s="2">
        <v>33</v>
      </c>
      <c r="D35" s="64">
        <f t="shared" si="1"/>
        <v>0.95454545454545459</v>
      </c>
      <c r="E35" s="2">
        <v>21</v>
      </c>
      <c r="F35" s="64">
        <f t="shared" si="16"/>
        <v>1</v>
      </c>
      <c r="G35" s="2">
        <v>2</v>
      </c>
      <c r="H35" s="64">
        <f t="shared" si="3"/>
        <v>0.98245614035087714</v>
      </c>
      <c r="I35" s="2">
        <f t="shared" si="4"/>
        <v>56</v>
      </c>
      <c r="J35" s="65">
        <f t="shared" si="5"/>
        <v>0</v>
      </c>
      <c r="K35" s="5">
        <v>0</v>
      </c>
      <c r="L35" s="69">
        <f t="shared" si="6"/>
        <v>4.5454545454545456E-2</v>
      </c>
      <c r="M35" s="5">
        <v>1</v>
      </c>
      <c r="N35" s="69">
        <f t="shared" si="17"/>
        <v>0</v>
      </c>
      <c r="O35" s="5">
        <v>0</v>
      </c>
      <c r="P35" s="69">
        <f t="shared" si="8"/>
        <v>1.7543859649122806E-2</v>
      </c>
      <c r="Q35" s="6">
        <f t="shared" si="9"/>
        <v>1</v>
      </c>
      <c r="R35" s="73">
        <f t="shared" si="10"/>
        <v>0</v>
      </c>
      <c r="S35" s="12">
        <v>0</v>
      </c>
      <c r="T35" s="73">
        <f t="shared" si="11"/>
        <v>0</v>
      </c>
      <c r="U35" s="12">
        <v>0</v>
      </c>
      <c r="V35" s="73">
        <f t="shared" si="18"/>
        <v>0</v>
      </c>
      <c r="W35" s="12">
        <v>0</v>
      </c>
      <c r="X35" s="73">
        <f t="shared" si="13"/>
        <v>0</v>
      </c>
      <c r="Y35" s="12">
        <f t="shared" si="14"/>
        <v>0</v>
      </c>
      <c r="Z35" s="24">
        <v>41771</v>
      </c>
      <c r="AA35" s="8" t="str">
        <f t="shared" si="15"/>
        <v>FOR</v>
      </c>
    </row>
    <row r="36" spans="1:27" x14ac:dyDescent="0.25">
      <c r="A36" s="41" t="s">
        <v>33</v>
      </c>
      <c r="B36" s="85">
        <f t="shared" si="0"/>
        <v>0.70491803278688525</v>
      </c>
      <c r="C36" s="2">
        <v>43</v>
      </c>
      <c r="D36" s="64">
        <f t="shared" si="1"/>
        <v>0.70175438596491224</v>
      </c>
      <c r="E36" s="2">
        <v>40</v>
      </c>
      <c r="F36" s="64">
        <f t="shared" si="16"/>
        <v>1</v>
      </c>
      <c r="G36" s="2">
        <v>3</v>
      </c>
      <c r="H36" s="64">
        <f t="shared" si="3"/>
        <v>0.71074380165289253</v>
      </c>
      <c r="I36" s="2">
        <f t="shared" si="4"/>
        <v>86</v>
      </c>
      <c r="J36" s="65">
        <f t="shared" si="5"/>
        <v>1.6393442622950821E-2</v>
      </c>
      <c r="K36" s="5">
        <v>1</v>
      </c>
      <c r="L36" s="69">
        <f t="shared" si="6"/>
        <v>0.12280701754385964</v>
      </c>
      <c r="M36" s="5">
        <v>7</v>
      </c>
      <c r="N36" s="69">
        <f t="shared" si="17"/>
        <v>0</v>
      </c>
      <c r="O36" s="5">
        <v>0</v>
      </c>
      <c r="P36" s="69">
        <f t="shared" si="8"/>
        <v>6.6115702479338845E-2</v>
      </c>
      <c r="Q36" s="6">
        <f t="shared" si="9"/>
        <v>8</v>
      </c>
      <c r="R36" s="73">
        <f t="shared" si="10"/>
        <v>0.27868852459016391</v>
      </c>
      <c r="S36" s="12">
        <v>17</v>
      </c>
      <c r="T36" s="73">
        <f t="shared" si="11"/>
        <v>0.17543859649122806</v>
      </c>
      <c r="U36" s="12">
        <v>10</v>
      </c>
      <c r="V36" s="73">
        <f t="shared" si="18"/>
        <v>0</v>
      </c>
      <c r="W36" s="12">
        <v>0</v>
      </c>
      <c r="X36" s="73">
        <f t="shared" si="13"/>
        <v>0.2231404958677686</v>
      </c>
      <c r="Y36" s="12">
        <f t="shared" si="14"/>
        <v>27</v>
      </c>
      <c r="Z36" s="24">
        <v>41774</v>
      </c>
      <c r="AA36" s="8" t="str">
        <f t="shared" si="15"/>
        <v>FOR</v>
      </c>
    </row>
    <row r="37" spans="1:27" x14ac:dyDescent="0.25">
      <c r="A37" s="9" t="s">
        <v>19</v>
      </c>
      <c r="B37" s="85">
        <f t="shared" si="0"/>
        <v>0.94117647058823528</v>
      </c>
      <c r="C37" s="2">
        <v>48</v>
      </c>
      <c r="D37" s="64">
        <f t="shared" si="1"/>
        <v>0.92105263157894735</v>
      </c>
      <c r="E37" s="2">
        <v>35</v>
      </c>
      <c r="F37" s="64">
        <f t="shared" si="16"/>
        <v>1</v>
      </c>
      <c r="G37" s="2">
        <v>2</v>
      </c>
      <c r="H37" s="64">
        <f t="shared" si="3"/>
        <v>0.93406593406593408</v>
      </c>
      <c r="I37" s="2">
        <f t="shared" si="4"/>
        <v>85</v>
      </c>
      <c r="J37" s="65">
        <f t="shared" si="5"/>
        <v>3.9215686274509803E-2</v>
      </c>
      <c r="K37" s="5">
        <v>2</v>
      </c>
      <c r="L37" s="69">
        <f t="shared" si="6"/>
        <v>7.8947368421052627E-2</v>
      </c>
      <c r="M37" s="5">
        <v>3</v>
      </c>
      <c r="N37" s="69">
        <f t="shared" si="17"/>
        <v>0</v>
      </c>
      <c r="O37" s="5">
        <v>0</v>
      </c>
      <c r="P37" s="69">
        <f t="shared" si="8"/>
        <v>5.4945054945054944E-2</v>
      </c>
      <c r="Q37" s="6">
        <f t="shared" si="9"/>
        <v>5</v>
      </c>
      <c r="R37" s="73">
        <f t="shared" si="10"/>
        <v>1.9607843137254902E-2</v>
      </c>
      <c r="S37" s="12">
        <v>1</v>
      </c>
      <c r="T37" s="73">
        <f t="shared" si="11"/>
        <v>0</v>
      </c>
      <c r="U37" s="12">
        <v>0</v>
      </c>
      <c r="V37" s="73">
        <f t="shared" si="18"/>
        <v>0</v>
      </c>
      <c r="W37" s="12">
        <v>0</v>
      </c>
      <c r="X37" s="73">
        <f t="shared" si="13"/>
        <v>1.098901098901099E-2</v>
      </c>
      <c r="Y37" s="12">
        <f t="shared" si="14"/>
        <v>1</v>
      </c>
      <c r="Z37" s="24">
        <v>41774</v>
      </c>
      <c r="AA37" s="8" t="str">
        <f t="shared" si="15"/>
        <v>FOR</v>
      </c>
    </row>
    <row r="38" spans="1:27" x14ac:dyDescent="0.25">
      <c r="A38" s="9" t="s">
        <v>31</v>
      </c>
      <c r="B38" s="85">
        <f t="shared" si="0"/>
        <v>0.72972972972972971</v>
      </c>
      <c r="C38" s="2">
        <v>54</v>
      </c>
      <c r="D38" s="64">
        <f t="shared" si="1"/>
        <v>0.6</v>
      </c>
      <c r="E38" s="2">
        <v>36</v>
      </c>
      <c r="F38" s="64">
        <f t="shared" si="16"/>
        <v>0.33333333333333331</v>
      </c>
      <c r="G38" s="2">
        <v>1</v>
      </c>
      <c r="H38" s="64">
        <f t="shared" si="3"/>
        <v>0.66423357664233573</v>
      </c>
      <c r="I38" s="2">
        <f t="shared" si="4"/>
        <v>91</v>
      </c>
      <c r="J38" s="65">
        <f t="shared" si="5"/>
        <v>0</v>
      </c>
      <c r="K38" s="5">
        <v>0</v>
      </c>
      <c r="L38" s="69">
        <f t="shared" si="6"/>
        <v>3.3333333333333333E-2</v>
      </c>
      <c r="M38" s="5">
        <v>2</v>
      </c>
      <c r="N38" s="69">
        <f t="shared" si="17"/>
        <v>0.33333333333333331</v>
      </c>
      <c r="O38" s="5">
        <v>1</v>
      </c>
      <c r="P38" s="69">
        <f t="shared" si="8"/>
        <v>2.1897810218978103E-2</v>
      </c>
      <c r="Q38" s="6">
        <f t="shared" si="9"/>
        <v>3</v>
      </c>
      <c r="R38" s="73">
        <f t="shared" si="10"/>
        <v>0.27027027027027029</v>
      </c>
      <c r="S38" s="12">
        <v>20</v>
      </c>
      <c r="T38" s="73">
        <f t="shared" si="11"/>
        <v>0.36666666666666664</v>
      </c>
      <c r="U38" s="12">
        <v>22</v>
      </c>
      <c r="V38" s="136">
        <f t="shared" si="18"/>
        <v>0.33333333333333331</v>
      </c>
      <c r="W38" s="12">
        <v>1</v>
      </c>
      <c r="X38" s="73">
        <f t="shared" si="13"/>
        <v>0.31386861313868614</v>
      </c>
      <c r="Y38" s="12">
        <f t="shared" si="14"/>
        <v>43</v>
      </c>
      <c r="Z38" s="24">
        <v>41776</v>
      </c>
      <c r="AA38" s="8" t="str">
        <f t="shared" si="15"/>
        <v>FOR</v>
      </c>
    </row>
    <row r="39" spans="1:27" x14ac:dyDescent="0.25">
      <c r="A39" s="14" t="s">
        <v>26</v>
      </c>
      <c r="B39" s="85">
        <f t="shared" si="0"/>
        <v>0.94230769230769229</v>
      </c>
      <c r="C39" s="2">
        <v>49</v>
      </c>
      <c r="D39" s="64">
        <f t="shared" si="1"/>
        <v>0.94117647058823528</v>
      </c>
      <c r="E39" s="2">
        <v>32</v>
      </c>
      <c r="F39" s="64">
        <f t="shared" si="16"/>
        <v>1</v>
      </c>
      <c r="G39" s="2">
        <v>2</v>
      </c>
      <c r="H39" s="64">
        <f t="shared" si="3"/>
        <v>0.94318181818181823</v>
      </c>
      <c r="I39" s="2">
        <f t="shared" si="4"/>
        <v>83</v>
      </c>
      <c r="J39" s="65">
        <f t="shared" si="5"/>
        <v>1.9230769230769232E-2</v>
      </c>
      <c r="K39" s="5">
        <v>1</v>
      </c>
      <c r="L39" s="69">
        <f t="shared" si="6"/>
        <v>0</v>
      </c>
      <c r="M39" s="5">
        <v>0</v>
      </c>
      <c r="N39" s="69">
        <f t="shared" si="17"/>
        <v>0</v>
      </c>
      <c r="O39" s="5">
        <v>0</v>
      </c>
      <c r="P39" s="69">
        <f t="shared" si="8"/>
        <v>1.1363636363636364E-2</v>
      </c>
      <c r="Q39" s="6">
        <f t="shared" si="9"/>
        <v>1</v>
      </c>
      <c r="R39" s="73">
        <f t="shared" si="10"/>
        <v>3.8461538461538464E-2</v>
      </c>
      <c r="S39" s="12">
        <v>2</v>
      </c>
      <c r="T39" s="73">
        <f t="shared" si="11"/>
        <v>5.8823529411764705E-2</v>
      </c>
      <c r="U39" s="12">
        <v>2</v>
      </c>
      <c r="V39" s="73">
        <f t="shared" si="18"/>
        <v>0</v>
      </c>
      <c r="W39" s="12">
        <v>0</v>
      </c>
      <c r="X39" s="73">
        <f t="shared" si="13"/>
        <v>4.5454545454545456E-2</v>
      </c>
      <c r="Y39" s="12">
        <f t="shared" si="14"/>
        <v>4</v>
      </c>
      <c r="Z39" s="25">
        <v>41776</v>
      </c>
      <c r="AA39" s="8" t="str">
        <f t="shared" si="15"/>
        <v>FOR</v>
      </c>
    </row>
    <row r="40" spans="1:27" x14ac:dyDescent="0.25">
      <c r="A40" s="9" t="s">
        <v>29</v>
      </c>
      <c r="B40" s="85">
        <f t="shared" si="0"/>
        <v>0.8833333333333333</v>
      </c>
      <c r="C40" s="2">
        <v>53</v>
      </c>
      <c r="D40" s="64">
        <f t="shared" si="1"/>
        <v>0.76363636363636367</v>
      </c>
      <c r="E40" s="2">
        <v>42</v>
      </c>
      <c r="F40" s="64">
        <f t="shared" si="16"/>
        <v>1</v>
      </c>
      <c r="G40" s="2">
        <v>1</v>
      </c>
      <c r="H40" s="64">
        <f t="shared" si="3"/>
        <v>0.82758620689655171</v>
      </c>
      <c r="I40" s="2">
        <f t="shared" si="4"/>
        <v>96</v>
      </c>
      <c r="J40" s="65">
        <f t="shared" si="5"/>
        <v>3.3333333333333333E-2</v>
      </c>
      <c r="K40" s="5">
        <v>2</v>
      </c>
      <c r="L40" s="69">
        <f t="shared" si="6"/>
        <v>3.6363636363636362E-2</v>
      </c>
      <c r="M40" s="5">
        <v>2</v>
      </c>
      <c r="N40" s="69">
        <f t="shared" si="17"/>
        <v>0</v>
      </c>
      <c r="O40" s="5">
        <v>0</v>
      </c>
      <c r="P40" s="69">
        <f t="shared" si="8"/>
        <v>3.4482758620689655E-2</v>
      </c>
      <c r="Q40" s="6">
        <f t="shared" si="9"/>
        <v>4</v>
      </c>
      <c r="R40" s="73">
        <f t="shared" si="10"/>
        <v>8.3333333333333329E-2</v>
      </c>
      <c r="S40" s="12">
        <v>5</v>
      </c>
      <c r="T40" s="73">
        <f t="shared" si="11"/>
        <v>0.2</v>
      </c>
      <c r="U40" s="12">
        <v>11</v>
      </c>
      <c r="V40" s="73">
        <f t="shared" si="18"/>
        <v>0</v>
      </c>
      <c r="W40" s="12">
        <v>0</v>
      </c>
      <c r="X40" s="73">
        <f t="shared" si="13"/>
        <v>0.13793103448275862</v>
      </c>
      <c r="Y40" s="12">
        <f t="shared" si="14"/>
        <v>16</v>
      </c>
      <c r="Z40" s="24">
        <v>41776</v>
      </c>
      <c r="AA40" s="8" t="str">
        <f t="shared" si="15"/>
        <v>FOR</v>
      </c>
    </row>
    <row r="41" spans="1:27" x14ac:dyDescent="0.25">
      <c r="A41" s="9" t="s">
        <v>25</v>
      </c>
      <c r="B41" s="85">
        <f t="shared" si="0"/>
        <v>0.93333333333333335</v>
      </c>
      <c r="C41" s="2">
        <v>42</v>
      </c>
      <c r="D41" s="64">
        <f t="shared" si="1"/>
        <v>0.82857142857142863</v>
      </c>
      <c r="E41" s="2">
        <v>29</v>
      </c>
      <c r="F41" s="64">
        <f t="shared" si="16"/>
        <v>1</v>
      </c>
      <c r="G41" s="2">
        <v>2</v>
      </c>
      <c r="H41" s="64">
        <f t="shared" si="3"/>
        <v>0.8902439024390244</v>
      </c>
      <c r="I41" s="2">
        <f t="shared" si="4"/>
        <v>73</v>
      </c>
      <c r="J41" s="65">
        <f t="shared" si="5"/>
        <v>2.2222222222222223E-2</v>
      </c>
      <c r="K41" s="5">
        <v>1</v>
      </c>
      <c r="L41" s="69">
        <f t="shared" si="6"/>
        <v>0</v>
      </c>
      <c r="M41" s="5">
        <v>0</v>
      </c>
      <c r="N41" s="69">
        <f t="shared" si="17"/>
        <v>0</v>
      </c>
      <c r="O41" s="5">
        <v>0</v>
      </c>
      <c r="P41" s="69">
        <f t="shared" si="8"/>
        <v>1.2195121951219513E-2</v>
      </c>
      <c r="Q41" s="6">
        <f t="shared" si="9"/>
        <v>1</v>
      </c>
      <c r="R41" s="73">
        <f t="shared" si="10"/>
        <v>4.4444444444444446E-2</v>
      </c>
      <c r="S41" s="12">
        <v>2</v>
      </c>
      <c r="T41" s="73">
        <f t="shared" si="11"/>
        <v>0.17142857142857143</v>
      </c>
      <c r="U41" s="12">
        <v>6</v>
      </c>
      <c r="V41" s="73">
        <f t="shared" si="18"/>
        <v>0</v>
      </c>
      <c r="W41" s="12">
        <v>0</v>
      </c>
      <c r="X41" s="73">
        <f t="shared" si="13"/>
        <v>9.7560975609756101E-2</v>
      </c>
      <c r="Y41" s="12">
        <f t="shared" si="14"/>
        <v>8</v>
      </c>
      <c r="Z41" s="24">
        <v>41776</v>
      </c>
      <c r="AA41" s="8" t="str">
        <f t="shared" si="15"/>
        <v>FOR</v>
      </c>
    </row>
    <row r="42" spans="1:27" x14ac:dyDescent="0.25">
      <c r="A42" s="43" t="s">
        <v>43</v>
      </c>
      <c r="B42" s="85">
        <f t="shared" si="0"/>
        <v>0.82758620689655171</v>
      </c>
      <c r="C42" s="2">
        <v>48</v>
      </c>
      <c r="D42" s="64">
        <f t="shared" si="1"/>
        <v>0.74</v>
      </c>
      <c r="E42" s="2">
        <v>37</v>
      </c>
      <c r="F42" s="64">
        <f t="shared" si="16"/>
        <v>1</v>
      </c>
      <c r="G42" s="2">
        <v>2</v>
      </c>
      <c r="H42" s="64">
        <f t="shared" si="3"/>
        <v>0.79090909090909089</v>
      </c>
      <c r="I42" s="2">
        <f t="shared" si="4"/>
        <v>87</v>
      </c>
      <c r="J42" s="65">
        <f t="shared" si="5"/>
        <v>5.1724137931034482E-2</v>
      </c>
      <c r="K42" s="5">
        <v>3</v>
      </c>
      <c r="L42" s="69">
        <f t="shared" si="6"/>
        <v>0.06</v>
      </c>
      <c r="M42" s="5">
        <v>3</v>
      </c>
      <c r="N42" s="69">
        <f t="shared" si="17"/>
        <v>0</v>
      </c>
      <c r="O42" s="5">
        <v>0</v>
      </c>
      <c r="P42" s="69">
        <f t="shared" si="8"/>
        <v>5.4545454545454543E-2</v>
      </c>
      <c r="Q42" s="6">
        <f t="shared" si="9"/>
        <v>6</v>
      </c>
      <c r="R42" s="73">
        <f t="shared" si="10"/>
        <v>0.1206896551724138</v>
      </c>
      <c r="S42" s="12">
        <v>7</v>
      </c>
      <c r="T42" s="73">
        <f t="shared" si="11"/>
        <v>0.2</v>
      </c>
      <c r="U42" s="12">
        <v>10</v>
      </c>
      <c r="V42" s="73">
        <f t="shared" si="18"/>
        <v>0</v>
      </c>
      <c r="W42" s="12">
        <v>0</v>
      </c>
      <c r="X42" s="73">
        <f t="shared" si="13"/>
        <v>0.15454545454545454</v>
      </c>
      <c r="Y42" s="12">
        <f t="shared" si="14"/>
        <v>17</v>
      </c>
      <c r="Z42" s="25">
        <v>41780</v>
      </c>
      <c r="AA42" s="8" t="str">
        <f t="shared" si="15"/>
        <v>FOR</v>
      </c>
    </row>
    <row r="43" spans="1:27" x14ac:dyDescent="0.25">
      <c r="A43" s="9" t="s">
        <v>37</v>
      </c>
      <c r="B43" s="85">
        <f t="shared" si="0"/>
        <v>0.8214285714285714</v>
      </c>
      <c r="C43" s="2">
        <v>46</v>
      </c>
      <c r="D43" s="64">
        <f t="shared" si="1"/>
        <v>0.81481481481481477</v>
      </c>
      <c r="E43" s="2">
        <v>44</v>
      </c>
      <c r="F43" s="64">
        <f t="shared" si="16"/>
        <v>1</v>
      </c>
      <c r="G43" s="2">
        <v>1</v>
      </c>
      <c r="H43" s="64">
        <f t="shared" si="3"/>
        <v>0.81981981981981977</v>
      </c>
      <c r="I43" s="2">
        <f t="shared" si="4"/>
        <v>91</v>
      </c>
      <c r="J43" s="65">
        <f t="shared" si="5"/>
        <v>7.1428571428571425E-2</v>
      </c>
      <c r="K43" s="5">
        <v>4</v>
      </c>
      <c r="L43" s="69">
        <f t="shared" si="6"/>
        <v>5.5555555555555552E-2</v>
      </c>
      <c r="M43" s="5">
        <v>3</v>
      </c>
      <c r="N43" s="69">
        <f t="shared" si="17"/>
        <v>0</v>
      </c>
      <c r="O43" s="5">
        <v>0</v>
      </c>
      <c r="P43" s="69">
        <f t="shared" si="8"/>
        <v>6.3063063063063057E-2</v>
      </c>
      <c r="Q43" s="6">
        <f t="shared" si="9"/>
        <v>7</v>
      </c>
      <c r="R43" s="73">
        <f t="shared" si="10"/>
        <v>0.10714285714285714</v>
      </c>
      <c r="S43" s="12">
        <v>6</v>
      </c>
      <c r="T43" s="73">
        <f t="shared" si="11"/>
        <v>0.12962962962962962</v>
      </c>
      <c r="U43" s="12">
        <v>7</v>
      </c>
      <c r="V43" s="73">
        <f t="shared" si="18"/>
        <v>0</v>
      </c>
      <c r="W43" s="12">
        <v>0</v>
      </c>
      <c r="X43" s="73">
        <f t="shared" si="13"/>
        <v>0.11711711711711711</v>
      </c>
      <c r="Y43" s="12">
        <f t="shared" si="14"/>
        <v>13</v>
      </c>
      <c r="Z43" s="24">
        <v>41780</v>
      </c>
      <c r="AA43" s="8" t="str">
        <f t="shared" si="15"/>
        <v>FOR</v>
      </c>
    </row>
    <row r="44" spans="1:27" ht="15.75" thickBot="1" x14ac:dyDescent="0.3">
      <c r="A44" s="14" t="s">
        <v>27</v>
      </c>
      <c r="B44" s="85">
        <f t="shared" si="0"/>
        <v>0.84905660377358494</v>
      </c>
      <c r="C44" s="2">
        <v>45</v>
      </c>
      <c r="D44" s="64">
        <f t="shared" si="1"/>
        <v>0.78723404255319152</v>
      </c>
      <c r="E44" s="2">
        <v>37</v>
      </c>
      <c r="F44" s="64">
        <f t="shared" si="16"/>
        <v>1</v>
      </c>
      <c r="G44" s="2">
        <v>3</v>
      </c>
      <c r="H44" s="64">
        <f t="shared" si="3"/>
        <v>0.82524271844660191</v>
      </c>
      <c r="I44" s="2">
        <f t="shared" si="4"/>
        <v>85</v>
      </c>
      <c r="J44" s="65">
        <f t="shared" si="5"/>
        <v>3.7735849056603772E-2</v>
      </c>
      <c r="K44" s="5">
        <v>2</v>
      </c>
      <c r="L44" s="69">
        <f t="shared" si="6"/>
        <v>4.2553191489361701E-2</v>
      </c>
      <c r="M44" s="5">
        <v>2</v>
      </c>
      <c r="N44" s="69">
        <f t="shared" si="17"/>
        <v>0</v>
      </c>
      <c r="O44" s="5">
        <v>0</v>
      </c>
      <c r="P44" s="69">
        <f t="shared" si="8"/>
        <v>3.8834951456310676E-2</v>
      </c>
      <c r="Q44" s="6">
        <f t="shared" si="9"/>
        <v>4</v>
      </c>
      <c r="R44" s="73">
        <f t="shared" si="10"/>
        <v>0.11320754716981132</v>
      </c>
      <c r="S44" s="12">
        <v>6</v>
      </c>
      <c r="T44" s="73">
        <f t="shared" si="11"/>
        <v>0.1702127659574468</v>
      </c>
      <c r="U44" s="12">
        <v>8</v>
      </c>
      <c r="V44" s="73">
        <f t="shared" si="18"/>
        <v>0</v>
      </c>
      <c r="W44" s="12">
        <v>0</v>
      </c>
      <c r="X44" s="73">
        <f t="shared" si="13"/>
        <v>0.13592233009708737</v>
      </c>
      <c r="Y44" s="12">
        <f t="shared" si="14"/>
        <v>14</v>
      </c>
      <c r="Z44" s="25">
        <v>41781</v>
      </c>
      <c r="AA44" s="8" t="str">
        <f t="shared" si="15"/>
        <v>FOR</v>
      </c>
    </row>
    <row r="45" spans="1:27" ht="15.75" thickTop="1" x14ac:dyDescent="0.25">
      <c r="A45" s="27" t="s">
        <v>77</v>
      </c>
      <c r="B45" s="86">
        <f t="shared" ref="B45:B47" si="19">C45/(C45+K45+S45)</f>
        <v>0.88904396371249128</v>
      </c>
      <c r="C45" s="28">
        <f>SUM(C2:C3)+C5+C7+C9+SUM(C12:C16)+C18+SUM(C20:C26)+SUM(C29:C30)+SUM(C32:C33)+SUM(C35:C38)+SUM(C40:C41)+C43</f>
        <v>1274</v>
      </c>
      <c r="D45" s="89">
        <f t="shared" ref="D45:D47" si="20">E45/(E45+M45+U45)</f>
        <v>0.88464662875710809</v>
      </c>
      <c r="E45" s="28">
        <f>SUM(E2:E3)+E5+E7+E9+SUM(E12:E16)+E18+SUM(E20:E26)+SUM(E29:E30)+SUM(E32:E33)+SUM(E35:E38)+SUM(E40:E41)+E43</f>
        <v>1089</v>
      </c>
      <c r="F45" s="89">
        <f t="shared" si="16"/>
        <v>0.96363636363636362</v>
      </c>
      <c r="G45" s="28">
        <f>SUM(G2:G3)+G5+G7+G9+SUM(G12:G16)+G18+SUM(G20:G26)+SUM(G29:G30)+SUM(G32:G33)+SUM(G35:G38)+SUM(G40:G41)+G43</f>
        <v>53</v>
      </c>
      <c r="H45" s="89">
        <f t="shared" ref="H45:H47" si="21">I45/(I45+Q45+Y45)</f>
        <v>0.88856197131298276</v>
      </c>
      <c r="I45" s="28">
        <f t="shared" ref="I45:I47" si="22">C45+E45+G45</f>
        <v>2416</v>
      </c>
      <c r="J45" s="66">
        <f t="shared" ref="J45:J47" si="23">K45/(C45+K45+S45)</f>
        <v>3.2798325191905092E-2</v>
      </c>
      <c r="K45" s="29">
        <f>SUM(K2:K3)+K5+K7+K9+SUM(K12:K16)+K18+SUM(K20:K26)+SUM(K29:K30)+SUM(K32:K33)+SUM(K35:K38)+SUM(K40:K41)+K43</f>
        <v>47</v>
      </c>
      <c r="L45" s="70">
        <f t="shared" ref="L45:L47" si="24">M45/(E45+M45+U45)</f>
        <v>2.5995125913891144E-2</v>
      </c>
      <c r="M45" s="29">
        <f>SUM(M2:M3)+M5+M7+M9+SUM(M12:M16)+M18+SUM(M20:M26)+SUM(M29:M30)+SUM(M32:M33)+SUM(M35:M38)+SUM(M40:M41)+M43</f>
        <v>32</v>
      </c>
      <c r="N45" s="70">
        <f t="shared" ref="N45:N47" si="25">O45/(G45+O45+W45)</f>
        <v>1.8181818181818181E-2</v>
      </c>
      <c r="O45" s="29">
        <f>SUM(O2:O3)+O5+O7+O9+SUM(O12:O16)+O18+SUM(O20:O26)+SUM(O29:O30)+SUM(O32:O33)+SUM(O35:O38)+SUM(O40:O41)+O43</f>
        <v>1</v>
      </c>
      <c r="P45" s="70">
        <f t="shared" ref="P45:P47" si="26">Q45/(I45+Q45+Y45)</f>
        <v>2.942258183155572E-2</v>
      </c>
      <c r="Q45" s="30">
        <f t="shared" ref="Q45:Q47" si="27">K45+M45+O45</f>
        <v>80</v>
      </c>
      <c r="R45" s="92">
        <f t="shared" ref="R45:R47" si="28">S45/(C45+K45+S45)</f>
        <v>7.8157711095603627E-2</v>
      </c>
      <c r="S45" s="31">
        <f>SUM(S2:S3)+S5+S7+S9+SUM(S12:S16)+S18+SUM(S20:S26)+SUM(S29:S30)+SUM(S32:S33)+SUM(S35:S38)+SUM(S40:S41)+S43</f>
        <v>112</v>
      </c>
      <c r="T45" s="92">
        <f t="shared" ref="T45:T47" si="29">U45/(E45+M45+U45)</f>
        <v>8.9358245329000816E-2</v>
      </c>
      <c r="U45" s="31">
        <f>SUM(U2:U3)+U5+U7+U9+SUM(U12:U16)+U18+SUM(U20:U26)+SUM(U29:U30)+SUM(U32:U33)+SUM(U35:U38)+SUM(U40:U41)+U43</f>
        <v>110</v>
      </c>
      <c r="V45" s="92">
        <f t="shared" ref="V45:V47" si="30">W45/(G45+O45+W45)</f>
        <v>1.8181818181818181E-2</v>
      </c>
      <c r="W45" s="31">
        <f>SUM(W2:W3)+W5+W7+W9+SUM(W12:W16)+W18+SUM(W20:W26)+SUM(W29:W30)+SUM(W32:W33)+SUM(W35:W38)+SUM(W40:W41)+W43</f>
        <v>1</v>
      </c>
      <c r="X45" s="92">
        <f t="shared" ref="X45:X47" si="31">Y45/(I45+Q45+Y45)</f>
        <v>8.2015446855461568E-2</v>
      </c>
      <c r="Y45" s="31">
        <f t="shared" ref="Y45:Y47" si="32">S45+U45+W45</f>
        <v>223</v>
      </c>
      <c r="Z45" s="32">
        <v>41780</v>
      </c>
      <c r="AA45" s="33" t="str">
        <f t="shared" ref="AA45:AA47" si="33">IF(((B45&gt;J45)*AND(B45&gt;R45))*AND((D45&gt;L45)*AND(D45&gt;T45)),"FOR","AGAINST")</f>
        <v>FOR</v>
      </c>
    </row>
    <row r="46" spans="1:27" ht="15.75" thickBot="1" x14ac:dyDescent="0.3">
      <c r="A46" s="34" t="s">
        <v>55</v>
      </c>
      <c r="B46" s="87">
        <f t="shared" si="19"/>
        <v>0.88</v>
      </c>
      <c r="C46" s="35">
        <f>C4+C6+C8+SUM(C10:C11)+C17+C19+SUM(C27:C28)+C31+C34+C39+C42+C44</f>
        <v>550</v>
      </c>
      <c r="D46" s="90">
        <f>E46/(E46+M46+U46)</f>
        <v>0.85871559633027528</v>
      </c>
      <c r="E46" s="35">
        <f>E4+E6+E8+SUM(E10:E11)+E17+E19+SUM(E27:E28)+E31+E34+E39+E42+E44</f>
        <v>468</v>
      </c>
      <c r="F46" s="90">
        <f t="shared" ref="F46:F47" si="34">G46/(G46+O46+W46)</f>
        <v>0.91666666666666663</v>
      </c>
      <c r="G46" s="35">
        <f>G4+G6+G8+SUM(G10:G11)+G17+G19+SUM(G27:G28)+G31+G34+G39+G42+G44</f>
        <v>22</v>
      </c>
      <c r="H46" s="90">
        <f t="shared" si="21"/>
        <v>0.87102177554438864</v>
      </c>
      <c r="I46" s="35">
        <f t="shared" si="22"/>
        <v>1040</v>
      </c>
      <c r="J46" s="67">
        <f t="shared" si="23"/>
        <v>3.3599999999999998E-2</v>
      </c>
      <c r="K46" s="36">
        <f>K4+K6+K8+SUM(K10:K11)+K17+K19+SUM(K27:K28)+K31+K34+K39+K42+K44</f>
        <v>21</v>
      </c>
      <c r="L46" s="71">
        <f>M46/(E46+M46+U46)</f>
        <v>2.3853211009174313E-2</v>
      </c>
      <c r="M46" s="36">
        <f>M4+M6+M8+SUM(M10:M11)+M17+M19+SUM(M27:M28)+M31+M34+M39+M42+M44</f>
        <v>13</v>
      </c>
      <c r="N46" s="71">
        <f t="shared" si="25"/>
        <v>0</v>
      </c>
      <c r="O46" s="36">
        <f>O4+O6+O8+SUM(O10:O11)+O17+O19+SUM(O27:O28)+O31+O34+O39+O42+O44</f>
        <v>0</v>
      </c>
      <c r="P46" s="71">
        <f t="shared" si="26"/>
        <v>2.8475711892797319E-2</v>
      </c>
      <c r="Q46" s="37">
        <f>K46+M46+O46</f>
        <v>34</v>
      </c>
      <c r="R46" s="93">
        <f t="shared" si="28"/>
        <v>8.6400000000000005E-2</v>
      </c>
      <c r="S46" s="38">
        <f>S4+S6+S8+SUM(S10:S11)+S17+S19+SUM(S27:S28)+S31+S34+S39+S42+S44</f>
        <v>54</v>
      </c>
      <c r="T46" s="93">
        <f>U46/(E46+M46+U46)</f>
        <v>0.11743119266055047</v>
      </c>
      <c r="U46" s="38">
        <f>U4+U6+U8+SUM(U10:U11)+U17+U19+SUM(U27:U28)+U31+U34+U39+U42+U44</f>
        <v>64</v>
      </c>
      <c r="V46" s="93">
        <f t="shared" si="30"/>
        <v>8.3333333333333329E-2</v>
      </c>
      <c r="W46" s="38">
        <f>W4+W6+W8+SUM(W10:W11)+W17+W19+SUM(W27:W28)+W31+W34+W39+W42+W44</f>
        <v>2</v>
      </c>
      <c r="X46" s="93">
        <f t="shared" si="31"/>
        <v>0.10050251256281408</v>
      </c>
      <c r="Y46" s="38">
        <f t="shared" si="32"/>
        <v>120</v>
      </c>
      <c r="Z46" s="39">
        <v>41781</v>
      </c>
      <c r="AA46" s="8" t="str">
        <f t="shared" si="33"/>
        <v>FOR</v>
      </c>
    </row>
    <row r="47" spans="1:27" ht="16.5" thickTop="1" thickBot="1" x14ac:dyDescent="0.3">
      <c r="A47" s="16" t="s">
        <v>78</v>
      </c>
      <c r="B47" s="88">
        <f t="shared" si="19"/>
        <v>0.88629737609329451</v>
      </c>
      <c r="C47" s="17">
        <f>C45+C46</f>
        <v>1824</v>
      </c>
      <c r="D47" s="91">
        <f t="shared" si="20"/>
        <v>0.87668918918918914</v>
      </c>
      <c r="E47" s="17">
        <f>E45+E46</f>
        <v>1557</v>
      </c>
      <c r="F47" s="91">
        <f t="shared" si="34"/>
        <v>0.94936708860759489</v>
      </c>
      <c r="G47" s="17">
        <f>G45+G46</f>
        <v>75</v>
      </c>
      <c r="H47" s="91">
        <f t="shared" si="21"/>
        <v>0.88320981344237159</v>
      </c>
      <c r="I47" s="17">
        <f t="shared" si="22"/>
        <v>3456</v>
      </c>
      <c r="J47" s="68">
        <f t="shared" si="23"/>
        <v>3.3041788143828958E-2</v>
      </c>
      <c r="K47" s="18">
        <f>K45+K46</f>
        <v>68</v>
      </c>
      <c r="L47" s="72">
        <f t="shared" si="24"/>
        <v>2.5337837837837839E-2</v>
      </c>
      <c r="M47" s="18">
        <f>M45+M46</f>
        <v>45</v>
      </c>
      <c r="N47" s="72">
        <f t="shared" si="25"/>
        <v>1.2658227848101266E-2</v>
      </c>
      <c r="O47" s="18">
        <f>O45+O46</f>
        <v>1</v>
      </c>
      <c r="P47" s="72">
        <f t="shared" si="26"/>
        <v>2.9133657040633785E-2</v>
      </c>
      <c r="Q47" s="19">
        <f t="shared" si="27"/>
        <v>114</v>
      </c>
      <c r="R47" s="94">
        <f t="shared" si="28"/>
        <v>8.0660835762876582E-2</v>
      </c>
      <c r="S47" s="20">
        <f>S45+S46</f>
        <v>166</v>
      </c>
      <c r="T47" s="94">
        <f t="shared" si="29"/>
        <v>9.7972972972972971E-2</v>
      </c>
      <c r="U47" s="20">
        <f>U45+U46</f>
        <v>174</v>
      </c>
      <c r="V47" s="94">
        <f t="shared" si="30"/>
        <v>3.7974683544303799E-2</v>
      </c>
      <c r="W47" s="20">
        <f>W45+W46</f>
        <v>3</v>
      </c>
      <c r="X47" s="94">
        <f t="shared" si="31"/>
        <v>8.7656529516994638E-2</v>
      </c>
      <c r="Y47" s="20">
        <f t="shared" si="32"/>
        <v>343</v>
      </c>
      <c r="Z47" s="26">
        <v>41781</v>
      </c>
      <c r="AA47" s="42" t="str">
        <f t="shared" si="33"/>
        <v>FOR</v>
      </c>
    </row>
    <row r="48" spans="1:27" x14ac:dyDescent="0.25">
      <c r="A48" s="84"/>
      <c r="B48" s="84"/>
      <c r="J48" s="84"/>
      <c r="Q48" s="84"/>
      <c r="X48" s="44" t="s">
        <v>79</v>
      </c>
      <c r="Y48" s="45">
        <f>I47+Q47+Y47</f>
        <v>3913</v>
      </c>
      <c r="Z48" s="84"/>
      <c r="AA48" s="84"/>
    </row>
  </sheetData>
  <mergeCells count="12">
    <mergeCell ref="X1:Y1"/>
    <mergeCell ref="D1:E1"/>
    <mergeCell ref="F1:G1"/>
    <mergeCell ref="H1:I1"/>
    <mergeCell ref="J1:K1"/>
    <mergeCell ref="L1:M1"/>
    <mergeCell ref="V1:W1"/>
    <mergeCell ref="B1:C1"/>
    <mergeCell ref="N1:O1"/>
    <mergeCell ref="P1:Q1"/>
    <mergeCell ref="R1:S1"/>
    <mergeCell ref="T1:U1"/>
  </mergeCells>
  <conditionalFormatting sqref="AA2:AA47">
    <cfRule type="containsText" dxfId="5" priority="9" operator="containsText" text="AGAINST">
      <formula>NOT(ISERROR(SEARCH("AGAINST",AA2)))</formula>
    </cfRule>
    <cfRule type="containsText" dxfId="4" priority="10" operator="containsText" text="FOR">
      <formula>NOT(ISERROR(SEARCH("FOR",AA2)))</formula>
    </cfRule>
  </conditionalFormatting>
  <conditionalFormatting sqref="D2:D47 F2:F47 H2:H47">
    <cfRule type="expression" dxfId="3" priority="8">
      <formula>(D2&gt;L2)*AND(D2&gt;T2)</formula>
    </cfRule>
  </conditionalFormatting>
  <conditionalFormatting sqref="X2:X47 V2:V47 T2:T47 R2:R47">
    <cfRule type="expression" dxfId="2" priority="11">
      <formula>(R2&gt;B2)*AND(R2&gt;J2)</formula>
    </cfRule>
  </conditionalFormatting>
  <conditionalFormatting sqref="P2:P47 N2:N47 L2:L47 J2:J47">
    <cfRule type="expression" dxfId="1" priority="7">
      <formula>(J2&gt;B2)*AND(J2&gt;R2)</formula>
    </cfRule>
  </conditionalFormatting>
  <conditionalFormatting sqref="B2:B47">
    <cfRule type="expression" dxfId="0" priority="18">
      <formula>(B2&gt;J2)*AND(B2&gt;R2)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Normal="100" workbookViewId="0">
      <pane xSplit="1" ySplit="1" topLeftCell="B2" activePane="bottomRight" state="frozenSplit"/>
      <selection activeCell="C3" sqref="C3"/>
      <selection pane="topRight" activeCell="C1" sqref="C1"/>
      <selection pane="bottomLeft" activeCell="B2" sqref="B2"/>
      <selection pane="bottomRight" activeCell="B2" sqref="B2"/>
    </sheetView>
  </sheetViews>
  <sheetFormatPr defaultRowHeight="15" x14ac:dyDescent="0.25"/>
  <cols>
    <col min="1" max="1" width="12.7109375" bestFit="1" customWidth="1"/>
    <col min="2" max="2" width="7.7109375" customWidth="1"/>
    <col min="3" max="3" width="5.28515625" customWidth="1"/>
    <col min="4" max="4" width="7.7109375" customWidth="1"/>
    <col min="5" max="5" width="5.28515625" customWidth="1"/>
    <col min="6" max="6" width="8.85546875" bestFit="1" customWidth="1"/>
    <col min="7" max="7" width="5.28515625" customWidth="1"/>
    <col min="8" max="8" width="7.7109375" customWidth="1"/>
    <col min="9" max="9" width="5.7109375" bestFit="1" customWidth="1"/>
    <col min="10" max="10" width="7.7109375" customWidth="1"/>
    <col min="11" max="11" width="5.28515625" customWidth="1"/>
    <col min="12" max="12" width="7.7109375" customWidth="1"/>
    <col min="13" max="13" width="5.28515625" customWidth="1"/>
    <col min="14" max="14" width="7.7109375" customWidth="1"/>
    <col min="15" max="15" width="5.28515625" customWidth="1"/>
    <col min="16" max="16" width="7.7109375" customWidth="1"/>
    <col min="17" max="17" width="5.28515625" customWidth="1"/>
    <col min="18" max="18" width="7.7109375" customWidth="1"/>
    <col min="19" max="19" width="5.28515625" customWidth="1"/>
    <col min="20" max="20" width="7.7109375" customWidth="1"/>
    <col min="21" max="21" width="5.28515625" customWidth="1"/>
    <col min="22" max="22" width="7.7109375" customWidth="1"/>
    <col min="23" max="23" width="5.28515625" customWidth="1"/>
    <col min="24" max="24" width="7.7109375" customWidth="1"/>
    <col min="25" max="25" width="5.7109375" bestFit="1" customWidth="1"/>
  </cols>
  <sheetData>
    <row r="1" spans="1:25" s="1" customFormat="1" ht="15.75" thickBot="1" x14ac:dyDescent="0.3">
      <c r="A1" s="100" t="s">
        <v>0</v>
      </c>
      <c r="B1" s="147" t="s">
        <v>3</v>
      </c>
      <c r="C1" s="147"/>
      <c r="D1" s="142" t="s">
        <v>2</v>
      </c>
      <c r="E1" s="142"/>
      <c r="F1" s="142" t="s">
        <v>1</v>
      </c>
      <c r="G1" s="142"/>
      <c r="H1" s="142" t="s">
        <v>4</v>
      </c>
      <c r="I1" s="142"/>
      <c r="J1" s="143" t="s">
        <v>5</v>
      </c>
      <c r="K1" s="144"/>
      <c r="L1" s="144" t="s">
        <v>6</v>
      </c>
      <c r="M1" s="144"/>
      <c r="N1" s="144" t="s">
        <v>7</v>
      </c>
      <c r="O1" s="144"/>
      <c r="P1" s="144" t="s">
        <v>8</v>
      </c>
      <c r="Q1" s="145"/>
      <c r="R1" s="148" t="s">
        <v>11</v>
      </c>
      <c r="S1" s="148"/>
      <c r="T1" s="148" t="s">
        <v>10</v>
      </c>
      <c r="U1" s="148"/>
      <c r="V1" s="148" t="s">
        <v>12</v>
      </c>
      <c r="W1" s="148"/>
      <c r="X1" s="148" t="s">
        <v>13</v>
      </c>
      <c r="Y1" s="149"/>
    </row>
    <row r="2" spans="1:25" ht="15.75" thickTop="1" x14ac:dyDescent="0.25">
      <c r="A2" s="41" t="s">
        <v>17</v>
      </c>
      <c r="B2" s="95">
        <f>('2014'!B2)-('2011'!B5)</f>
        <v>9.958404697822365E-2</v>
      </c>
      <c r="C2" s="99">
        <f>('2014'!C2)-('2011'!C5)</f>
        <v>11</v>
      </c>
      <c r="D2" s="95">
        <f>('2014'!D2)-('2011'!D5)</f>
        <v>0.14385964912280702</v>
      </c>
      <c r="E2" s="99">
        <f>('2014'!E2)-('2011'!E5)</f>
        <v>6</v>
      </c>
      <c r="F2" s="95">
        <f>('2014'!F2)-('2011'!F5)</f>
        <v>0</v>
      </c>
      <c r="G2" s="99">
        <f>('2014'!G2)-('2011'!G5)</f>
        <v>2</v>
      </c>
      <c r="H2" s="95">
        <f>('2014'!H2)-('2011'!H5)</f>
        <v>0.11985518292682928</v>
      </c>
      <c r="I2" s="99">
        <f>('2014'!I2)-('2011'!I5)</f>
        <v>19</v>
      </c>
      <c r="J2" s="104">
        <f>('2014'!J2)-('2011'!J5)</f>
        <v>-1.4680694886224626E-3</v>
      </c>
      <c r="K2" s="116">
        <f>('2014'!K2)-('2011'!K5)</f>
        <v>0</v>
      </c>
      <c r="L2" s="105">
        <f>('2014'!L2)-('2011'!L5)</f>
        <v>-8.3333333333333329E-2</v>
      </c>
      <c r="M2" s="116">
        <f>('2014'!M2)-('2011'!M5)</f>
        <v>-5</v>
      </c>
      <c r="N2" s="105">
        <f>('2014'!N2)-('2011'!N5)</f>
        <v>0</v>
      </c>
      <c r="O2" s="116">
        <f>('2014'!O2)-('2011'!O5)</f>
        <v>0</v>
      </c>
      <c r="P2" s="105">
        <f>('2014'!P2)-('2011'!P5)</f>
        <v>-4.096798780487805E-2</v>
      </c>
      <c r="Q2" s="119">
        <f>('2014'!Q2)-('2011'!Q5)</f>
        <v>-5</v>
      </c>
      <c r="R2" s="110">
        <f>('2014'!R2)-('2011'!R5)</f>
        <v>-9.8115977489601186E-2</v>
      </c>
      <c r="S2" s="83">
        <f>('2014'!S2)-('2011'!S5)</f>
        <v>-5</v>
      </c>
      <c r="T2" s="110">
        <f>('2014'!T2)-('2011'!T5)</f>
        <v>-6.0526315789473678E-2</v>
      </c>
      <c r="U2" s="83">
        <f>('2014'!U2)-('2011'!U5)</f>
        <v>-4</v>
      </c>
      <c r="V2" s="110">
        <f>('2014'!V2)-('2011'!V5)</f>
        <v>0</v>
      </c>
      <c r="W2" s="83">
        <f>('2014'!W2)-('2011'!W5)</f>
        <v>0</v>
      </c>
      <c r="X2" s="110">
        <f>('2014'!X2)-('2011'!X5)</f>
        <v>-7.888719512195122E-2</v>
      </c>
      <c r="Y2" s="124">
        <f>('2014'!Y2)-('2011'!Y5)</f>
        <v>-9</v>
      </c>
    </row>
    <row r="3" spans="1:25" x14ac:dyDescent="0.25">
      <c r="A3" s="41" t="s">
        <v>20</v>
      </c>
      <c r="B3" s="95">
        <f>('2014'!B3)-('2011'!B9)</f>
        <v>0.23333333333333339</v>
      </c>
      <c r="C3" s="99">
        <f>('2014'!C3)-('2011'!C9)</f>
        <v>0</v>
      </c>
      <c r="D3" s="95">
        <f>('2014'!D3)-('2011'!D9)</f>
        <v>0.15086463923673232</v>
      </c>
      <c r="E3" s="99">
        <f>('2014'!E3)-('2011'!E9)</f>
        <v>3</v>
      </c>
      <c r="F3" s="95">
        <f>('2014'!F3)-('2011'!F9)</f>
        <v>0</v>
      </c>
      <c r="G3" s="99">
        <f>('2014'!G3)-('2011'!G9)</f>
        <v>-1</v>
      </c>
      <c r="H3" s="95">
        <f>('2014'!H3)-('2011'!H9)</f>
        <v>0.19053030303030294</v>
      </c>
      <c r="I3" s="99">
        <f>('2014'!I3)-('2011'!I9)</f>
        <v>2</v>
      </c>
      <c r="J3" s="106">
        <f>('2014'!J3)-('2011'!J9)</f>
        <v>1.9444444444444445E-2</v>
      </c>
      <c r="K3" s="117">
        <f>('2014'!K3)-('2011'!K9)</f>
        <v>0</v>
      </c>
      <c r="L3" s="107">
        <f>('2014'!L3)-('2011'!L9)</f>
        <v>4.7704233750745367E-3</v>
      </c>
      <c r="M3" s="117">
        <f>('2014'!M3)-('2011'!M9)</f>
        <v>0</v>
      </c>
      <c r="N3" s="107">
        <f>('2014'!N3)-('2011'!N9)</f>
        <v>0</v>
      </c>
      <c r="O3" s="117">
        <f>('2014'!O3)-('2011'!O9)</f>
        <v>0</v>
      </c>
      <c r="P3" s="107">
        <f>('2014'!P3)-('2011'!P9)</f>
        <v>1.1994949494949496E-2</v>
      </c>
      <c r="Q3" s="120">
        <f>('2014'!Q3)-('2011'!Q9)</f>
        <v>0</v>
      </c>
      <c r="R3" s="110">
        <f>('2014'!R3)-('2011'!R9)</f>
        <v>-0.25277777777777777</v>
      </c>
      <c r="S3" s="83">
        <f>('2014'!S3)-('2011'!S9)</f>
        <v>-14</v>
      </c>
      <c r="T3" s="110">
        <f>('2014'!T3)-('2011'!T9)</f>
        <v>-0.15563506261180679</v>
      </c>
      <c r="U3" s="83">
        <f>('2014'!U3)-('2011'!U9)</f>
        <v>-7</v>
      </c>
      <c r="V3" s="110">
        <f>('2014'!V3)-('2011'!V9)</f>
        <v>0</v>
      </c>
      <c r="W3" s="83">
        <f>('2014'!W3)-('2011'!W9)</f>
        <v>0</v>
      </c>
      <c r="X3" s="110">
        <f>('2014'!X3)-('2011'!X9)</f>
        <v>-0.20252525252525255</v>
      </c>
      <c r="Y3" s="124">
        <f>('2014'!Y3)-('2011'!Y9)</f>
        <v>-21</v>
      </c>
    </row>
    <row r="4" spans="1:25" x14ac:dyDescent="0.25">
      <c r="A4" s="43" t="s">
        <v>75</v>
      </c>
      <c r="B4" s="95">
        <f>('2014'!B4)-('2011'!B19)</f>
        <v>8.7719298245613975E-2</v>
      </c>
      <c r="C4" s="99">
        <f>('2014'!C4)-('2011'!C19)</f>
        <v>5</v>
      </c>
      <c r="D4" s="95">
        <f>('2014'!D4)-('2011'!D19)</f>
        <v>6.6666666666666652E-2</v>
      </c>
      <c r="E4" s="99">
        <f>('2014'!E4)-('2011'!E19)</f>
        <v>-5</v>
      </c>
      <c r="F4" s="95">
        <f>('2014'!F4)-('2011'!F19)</f>
        <v>0</v>
      </c>
      <c r="G4" s="99">
        <f>('2014'!G4)-('2011'!G19)</f>
        <v>-1</v>
      </c>
      <c r="H4" s="95">
        <f>('2014'!H4)-('2011'!H19)</f>
        <v>6.8960050729232725E-2</v>
      </c>
      <c r="I4" s="99">
        <f>('2014'!I4)-('2011'!I19)</f>
        <v>-1</v>
      </c>
      <c r="J4" s="106">
        <f>('2014'!J4)-('2011'!J19)</f>
        <v>-2.9239766081871343E-3</v>
      </c>
      <c r="K4" s="117">
        <f>('2014'!K4)-('2011'!K19)</f>
        <v>0</v>
      </c>
      <c r="L4" s="107">
        <f>('2014'!L4)-('2011'!L19)</f>
        <v>0</v>
      </c>
      <c r="M4" s="117">
        <f>('2014'!M4)-('2011'!M19)</f>
        <v>0</v>
      </c>
      <c r="N4" s="107">
        <f>('2014'!N4)-('2011'!N19)</f>
        <v>0</v>
      </c>
      <c r="O4" s="117">
        <f>('2014'!O4)-('2011'!O19)</f>
        <v>0</v>
      </c>
      <c r="P4" s="107">
        <f>('2014'!P4)-('2011'!P19)</f>
        <v>2.2194039315155331E-3</v>
      </c>
      <c r="Q4" s="120">
        <f>('2014'!Q4)-('2011'!Q19)</f>
        <v>0</v>
      </c>
      <c r="R4" s="110">
        <f>('2014'!R4)-('2011'!R19)</f>
        <v>-8.4795321637426896E-2</v>
      </c>
      <c r="S4" s="83">
        <f>('2014'!S4)-('2011'!S19)</f>
        <v>-3</v>
      </c>
      <c r="T4" s="110">
        <f>('2014'!T4)-('2011'!T19)</f>
        <v>-6.6666666666666666E-2</v>
      </c>
      <c r="U4" s="83">
        <f>('2014'!U4)-('2011'!U19)</f>
        <v>-3</v>
      </c>
      <c r="V4" s="110">
        <f>('2014'!V4)-('2011'!V19)</f>
        <v>0</v>
      </c>
      <c r="W4" s="83">
        <f>('2014'!W4)-('2011'!W19)</f>
        <v>0</v>
      </c>
      <c r="X4" s="110">
        <f>('2014'!X4)-('2011'!X19)</f>
        <v>-7.1179454660748251E-2</v>
      </c>
      <c r="Y4" s="124">
        <f>('2014'!Y4)-('2011'!Y19)</f>
        <v>-6</v>
      </c>
    </row>
    <row r="5" spans="1:25" x14ac:dyDescent="0.25">
      <c r="A5" s="41" t="s">
        <v>74</v>
      </c>
      <c r="B5" s="95">
        <f>('2014'!B5)-('2011'!B6)</f>
        <v>7.3412698412698374E-2</v>
      </c>
      <c r="C5" s="99">
        <f>('2014'!C5)-('2011'!C6)</f>
        <v>11</v>
      </c>
      <c r="D5" s="95">
        <f>('2014'!D5)-('2011'!D6)</f>
        <v>6.8695652173913047E-2</v>
      </c>
      <c r="E5" s="99">
        <f>('2014'!E5)-('2011'!E6)</f>
        <v>7</v>
      </c>
      <c r="F5" s="95">
        <f>('2014'!F5)-('2011'!F6)</f>
        <v>0</v>
      </c>
      <c r="G5" s="99">
        <f>('2014'!G5)-('2011'!G6)</f>
        <v>-1</v>
      </c>
      <c r="H5" s="95">
        <f>('2014'!H5)-('2011'!H6)</f>
        <v>6.9838056680161964E-2</v>
      </c>
      <c r="I5" s="99">
        <f>('2014'!I5)-('2011'!I6)</f>
        <v>17</v>
      </c>
      <c r="J5" s="106">
        <f>('2014'!J5)-('2011'!J6)</f>
        <v>-3.7698412698412696E-2</v>
      </c>
      <c r="K5" s="117">
        <f>('2014'!K5)-('2011'!K6)</f>
        <v>-2</v>
      </c>
      <c r="L5" s="107">
        <f>('2014'!L5)-('2011'!L6)</f>
        <v>-3.4782608695652154E-3</v>
      </c>
      <c r="M5" s="117">
        <f>('2014'!M5)-('2011'!M6)</f>
        <v>0</v>
      </c>
      <c r="N5" s="107">
        <f>('2014'!N5)-('2011'!N6)</f>
        <v>0</v>
      </c>
      <c r="O5" s="117">
        <f>('2014'!O5)-('2011'!O6)</f>
        <v>0</v>
      </c>
      <c r="P5" s="107">
        <f>('2014'!P5)-('2011'!P6)</f>
        <v>-2.1761133603238871E-2</v>
      </c>
      <c r="Q5" s="120">
        <f>('2014'!Q5)-('2011'!Q6)</f>
        <v>-2</v>
      </c>
      <c r="R5" s="110">
        <f>('2014'!R5)-('2011'!R6)</f>
        <v>-3.5714285714285712E-2</v>
      </c>
      <c r="S5" s="83">
        <f>('2014'!S5)-('2011'!S6)</f>
        <v>-2</v>
      </c>
      <c r="T5" s="110">
        <f>('2014'!T5)-('2011'!T6)</f>
        <v>-6.5217391304347824E-2</v>
      </c>
      <c r="U5" s="83">
        <f>('2014'!U5)-('2011'!U6)</f>
        <v>-3</v>
      </c>
      <c r="V5" s="110">
        <f>('2014'!V5)-('2011'!V6)</f>
        <v>0</v>
      </c>
      <c r="W5" s="83">
        <f>('2014'!W5)-('2011'!W6)</f>
        <v>0</v>
      </c>
      <c r="X5" s="110">
        <f>('2014'!X5)-('2011'!X6)</f>
        <v>-4.807692307692308E-2</v>
      </c>
      <c r="Y5" s="124">
        <f>('2014'!Y5)-('2011'!Y6)</f>
        <v>-5</v>
      </c>
    </row>
    <row r="6" spans="1:25" x14ac:dyDescent="0.25">
      <c r="A6" s="43" t="s">
        <v>76</v>
      </c>
      <c r="B6" s="95">
        <f>('2014'!B6)-('2011'!B8)</f>
        <v>0.16734417344173436</v>
      </c>
      <c r="C6" s="99">
        <f>('2014'!C6)-('2011'!C8)</f>
        <v>2</v>
      </c>
      <c r="D6" s="95">
        <f>('2014'!D6)-('2011'!D8)</f>
        <v>7.6470588235294179E-2</v>
      </c>
      <c r="E6" s="99">
        <f>('2014'!E6)-('2011'!E8)</f>
        <v>4</v>
      </c>
      <c r="F6" s="95">
        <f>('2014'!F6)-('2011'!F8)</f>
        <v>0</v>
      </c>
      <c r="G6" s="99">
        <f>('2014'!G6)-('2011'!G8)</f>
        <v>0</v>
      </c>
      <c r="H6" s="95">
        <f>('2014'!H6)-('2011'!H8)</f>
        <v>0.13380909901873317</v>
      </c>
      <c r="I6" s="99">
        <f>('2014'!I6)-('2011'!I8)</f>
        <v>6</v>
      </c>
      <c r="J6" s="106">
        <f>('2014'!J6)-('2011'!J8)</f>
        <v>2.7777777777777776E-2</v>
      </c>
      <c r="K6" s="117">
        <f>('2014'!K6)-('2011'!K8)</f>
        <v>1</v>
      </c>
      <c r="L6" s="107">
        <f>('2014'!L6)-('2011'!L8)</f>
        <v>-5.8823529411764705E-2</v>
      </c>
      <c r="M6" s="117">
        <f>('2014'!M6)-('2011'!M8)</f>
        <v>-1</v>
      </c>
      <c r="N6" s="107">
        <f>('2014'!N6)-('2011'!N8)</f>
        <v>0</v>
      </c>
      <c r="O6" s="117">
        <f>('2014'!O6)-('2011'!O8)</f>
        <v>0</v>
      </c>
      <c r="P6" s="107">
        <f>('2014'!P6)-('2011'!P8)</f>
        <v>5.9470710674992475E-4</v>
      </c>
      <c r="Q6" s="120">
        <f>('2014'!Q6)-('2011'!Q8)</f>
        <v>0</v>
      </c>
      <c r="R6" s="110">
        <f>('2014'!R6)-('2011'!R8)</f>
        <v>-0.1951219512195122</v>
      </c>
      <c r="S6" s="83">
        <f>('2014'!S6)-('2011'!S8)</f>
        <v>-8</v>
      </c>
      <c r="T6" s="110">
        <f>('2014'!T6)-('2011'!T8)</f>
        <v>-1.7647058823529405E-2</v>
      </c>
      <c r="U6" s="83">
        <f>('2014'!U6)-('2011'!U8)</f>
        <v>0</v>
      </c>
      <c r="V6" s="110">
        <f>('2014'!V6)-('2011'!V8)</f>
        <v>0</v>
      </c>
      <c r="W6" s="83">
        <f>('2014'!W6)-('2011'!W8)</f>
        <v>0</v>
      </c>
      <c r="X6" s="110">
        <f>('2014'!X6)-('2011'!X8)</f>
        <v>-0.13440380612548319</v>
      </c>
      <c r="Y6" s="124">
        <f>('2014'!Y6)-('2011'!Y8)</f>
        <v>-8</v>
      </c>
    </row>
    <row r="7" spans="1:25" x14ac:dyDescent="0.25">
      <c r="A7" s="41" t="s">
        <v>15</v>
      </c>
      <c r="B7" s="95">
        <f>('2014'!B7)-('2011'!B3)</f>
        <v>6.1904761904761907E-2</v>
      </c>
      <c r="C7" s="99">
        <f>('2014'!C7)-('2011'!C3)</f>
        <v>0</v>
      </c>
      <c r="D7" s="95">
        <f>('2014'!D7)-('2011'!D3)</f>
        <v>5.4736842105263195E-2</v>
      </c>
      <c r="E7" s="99">
        <f>('2014'!E7)-('2011'!E3)</f>
        <v>-8</v>
      </c>
      <c r="F7" s="95">
        <f>('2014'!F7)-('2011'!F3)</f>
        <v>0</v>
      </c>
      <c r="G7" s="99">
        <f>('2014'!G7)-('2011'!G3)</f>
        <v>0</v>
      </c>
      <c r="H7" s="95">
        <f>('2014'!H7)-('2011'!H3)</f>
        <v>5.9933617828354602E-2</v>
      </c>
      <c r="I7" s="99">
        <f>('2014'!I7)-('2011'!I3)</f>
        <v>-8</v>
      </c>
      <c r="J7" s="106">
        <f>('2014'!J7)-('2011'!J3)</f>
        <v>-1.5476190476190477E-2</v>
      </c>
      <c r="K7" s="117">
        <f>('2014'!K7)-('2011'!K3)</f>
        <v>-1</v>
      </c>
      <c r="L7" s="107">
        <f>('2014'!L7)-('2011'!L3)</f>
        <v>2.6315789473684209E-2</v>
      </c>
      <c r="M7" s="117">
        <f>('2014'!M7)-('2011'!M3)</f>
        <v>1</v>
      </c>
      <c r="N7" s="107">
        <f>('2014'!N7)-('2011'!N3)</f>
        <v>0</v>
      </c>
      <c r="O7" s="117">
        <f>('2014'!O7)-('2011'!O3)</f>
        <v>0</v>
      </c>
      <c r="P7" s="107">
        <f>('2014'!P7)-('2011'!P3)</f>
        <v>3.0346135609293501E-3</v>
      </c>
      <c r="Q7" s="120">
        <f>('2014'!Q7)-('2011'!Q3)</f>
        <v>0</v>
      </c>
      <c r="R7" s="110">
        <f>('2014'!R7)-('2011'!R3)</f>
        <v>-4.6428571428571437E-2</v>
      </c>
      <c r="S7" s="83">
        <f>('2014'!S7)-('2011'!S3)</f>
        <v>-3</v>
      </c>
      <c r="T7" s="110">
        <f>('2014'!T7)-('2011'!T3)</f>
        <v>-8.1052631578947376E-2</v>
      </c>
      <c r="U7" s="83">
        <f>('2014'!U7)-('2011'!U3)</f>
        <v>-5</v>
      </c>
      <c r="V7" s="110">
        <f>('2014'!V7)-('2011'!V3)</f>
        <v>0</v>
      </c>
      <c r="W7" s="83">
        <f>('2014'!W7)-('2011'!W3)</f>
        <v>0</v>
      </c>
      <c r="X7" s="110">
        <f>('2014'!X7)-('2011'!X3)</f>
        <v>-6.2968231389284007E-2</v>
      </c>
      <c r="Y7" s="124">
        <f>('2014'!Y7)-('2011'!Y3)</f>
        <v>-8</v>
      </c>
    </row>
    <row r="8" spans="1:25" x14ac:dyDescent="0.25">
      <c r="A8" s="43" t="s">
        <v>23</v>
      </c>
      <c r="B8" s="95">
        <f>('2014'!B8)-('2011'!B16)</f>
        <v>0.20878378378378382</v>
      </c>
      <c r="C8" s="99">
        <f>('2014'!C8)-('2011'!C16)</f>
        <v>6</v>
      </c>
      <c r="D8" s="95">
        <f>('2014'!D8)-('2011'!D16)</f>
        <v>0.29393939393939394</v>
      </c>
      <c r="E8" s="99">
        <f>('2014'!E8)-('2011'!E16)</f>
        <v>11</v>
      </c>
      <c r="F8" s="95">
        <f>('2014'!F8)-('2011'!F16)</f>
        <v>0</v>
      </c>
      <c r="G8" s="99">
        <f>('2014'!G8)-('2011'!G16)</f>
        <v>1</v>
      </c>
      <c r="H8" s="95">
        <f>('2014'!H8)-('2011'!H16)</f>
        <v>0.24276212832550859</v>
      </c>
      <c r="I8" s="99">
        <f>('2014'!I8)-('2011'!I16)</f>
        <v>18</v>
      </c>
      <c r="J8" s="106">
        <f>('2014'!J8)-('2011'!J16)</f>
        <v>-2.5000000000000001E-2</v>
      </c>
      <c r="K8" s="117">
        <f>('2014'!K8)-('2011'!K16)</f>
        <v>-1</v>
      </c>
      <c r="L8" s="107">
        <f>('2014'!L8)-('2011'!L16)</f>
        <v>-0.13636363636363635</v>
      </c>
      <c r="M8" s="117">
        <f>('2014'!M8)-('2011'!M16)</f>
        <v>-4</v>
      </c>
      <c r="N8" s="107">
        <f>('2014'!N8)-('2011'!N16)</f>
        <v>0</v>
      </c>
      <c r="O8" s="117">
        <f>('2014'!O8)-('2011'!O16)</f>
        <v>0</v>
      </c>
      <c r="P8" s="107">
        <f>('2014'!P8)-('2011'!P16)</f>
        <v>-7.061815336463223E-2</v>
      </c>
      <c r="Q8" s="120">
        <f>('2014'!Q8)-('2011'!Q16)</f>
        <v>-5</v>
      </c>
      <c r="R8" s="110">
        <f>('2014'!R8)-('2011'!R16)</f>
        <v>-0.18378378378378379</v>
      </c>
      <c r="S8" s="83">
        <f>('2014'!S8)-('2011'!S16)</f>
        <v>-8</v>
      </c>
      <c r="T8" s="110">
        <f>('2014'!T8)-('2011'!T16)</f>
        <v>-0.15757575757575759</v>
      </c>
      <c r="U8" s="83">
        <f>('2014'!U8)-('2011'!U16)</f>
        <v>-4</v>
      </c>
      <c r="V8" s="110">
        <f>('2014'!V8)-('2011'!V16)</f>
        <v>0</v>
      </c>
      <c r="W8" s="83">
        <f>('2014'!W8)-('2011'!W16)</f>
        <v>0</v>
      </c>
      <c r="X8" s="110">
        <f>('2014'!X8)-('2011'!X16)</f>
        <v>-0.17214397496087636</v>
      </c>
      <c r="Y8" s="124">
        <f>('2014'!Y8)-('2011'!Y16)</f>
        <v>-12</v>
      </c>
    </row>
    <row r="9" spans="1:25" x14ac:dyDescent="0.25">
      <c r="A9" s="41" t="s">
        <v>50</v>
      </c>
      <c r="B9" s="95">
        <f>('2014'!B9)-('2011'!B44)</f>
        <v>0.15740740740740744</v>
      </c>
      <c r="C9" s="99">
        <f>('2014'!C9)-('2011'!C44)</f>
        <v>24</v>
      </c>
      <c r="D9" s="95">
        <f>('2014'!D9)-('2011'!D44)</f>
        <v>0.10110294117647056</v>
      </c>
      <c r="E9" s="99">
        <f>('2014'!E9)-('2011'!E44)</f>
        <v>-5</v>
      </c>
      <c r="F9" s="95">
        <f>('2014'!F9)-('2011'!F44)</f>
        <v>0</v>
      </c>
      <c r="G9" s="99">
        <f>('2014'!G9)-('2011'!G44)</f>
        <v>1</v>
      </c>
      <c r="H9" s="95">
        <f>('2014'!H9)-('2011'!H44)</f>
        <v>0.12301587301587302</v>
      </c>
      <c r="I9" s="99">
        <f>('2014'!I9)-('2011'!I44)</f>
        <v>20</v>
      </c>
      <c r="J9" s="106">
        <f>('2014'!J9)-('2011'!J44)</f>
        <v>0</v>
      </c>
      <c r="K9" s="117">
        <f>('2014'!K9)-('2011'!K44)</f>
        <v>1</v>
      </c>
      <c r="L9" s="107">
        <f>('2014'!L9)-('2011'!L44)</f>
        <v>0</v>
      </c>
      <c r="M9" s="117">
        <f>('2014'!M9)-('2011'!M44)</f>
        <v>0</v>
      </c>
      <c r="N9" s="107">
        <f>('2014'!N9)-('2011'!N44)</f>
        <v>0</v>
      </c>
      <c r="O9" s="117">
        <f>('2014'!O9)-('2011'!O44)</f>
        <v>0</v>
      </c>
      <c r="P9" s="107">
        <f>('2014'!P9)-('2011'!P44)</f>
        <v>6.7460317460317429E-3</v>
      </c>
      <c r="Q9" s="120">
        <f>('2014'!Q9)-('2011'!Q44)</f>
        <v>1</v>
      </c>
      <c r="R9" s="110">
        <f>('2014'!R9)-('2011'!R44)</f>
        <v>-0.15740740740740738</v>
      </c>
      <c r="S9" s="83">
        <f>('2014'!S9)-('2011'!S44)</f>
        <v>-7</v>
      </c>
      <c r="T9" s="110">
        <f>('2014'!T9)-('2011'!T44)</f>
        <v>-0.10110294117647059</v>
      </c>
      <c r="U9" s="83">
        <f>('2014'!U9)-('2011'!U44)</f>
        <v>-8</v>
      </c>
      <c r="V9" s="110">
        <f>('2014'!V9)-('2011'!V44)</f>
        <v>0</v>
      </c>
      <c r="W9" s="83">
        <f>('2014'!W9)-('2011'!W44)</f>
        <v>0</v>
      </c>
      <c r="X9" s="110">
        <f>('2014'!X9)-('2011'!X44)</f>
        <v>-0.12976190476190477</v>
      </c>
      <c r="Y9" s="124">
        <f>('2014'!Y9)-('2011'!Y44)</f>
        <v>-15</v>
      </c>
    </row>
    <row r="10" spans="1:25" x14ac:dyDescent="0.25">
      <c r="A10" s="43" t="s">
        <v>38</v>
      </c>
      <c r="B10" s="95">
        <f>('2014'!B10)-('2011'!B30)</f>
        <v>9.285714285714286E-2</v>
      </c>
      <c r="C10" s="99">
        <f>('2014'!C10)-('2011'!C30)</f>
        <v>7</v>
      </c>
      <c r="D10" s="95">
        <f>('2014'!D10)-('2011'!D30)</f>
        <v>0.17234262125902999</v>
      </c>
      <c r="E10" s="99">
        <f>('2014'!E10)-('2011'!E30)</f>
        <v>17</v>
      </c>
      <c r="F10" s="95">
        <f>('2014'!F10)-('2011'!F30)</f>
        <v>0</v>
      </c>
      <c r="G10" s="99">
        <f>('2014'!G10)-('2011'!G30)</f>
        <v>0</v>
      </c>
      <c r="H10" s="95">
        <f>('2014'!H10)-('2011'!H30)</f>
        <v>0.13419354838709674</v>
      </c>
      <c r="I10" s="99">
        <f>('2014'!I10)-('2011'!I30)</f>
        <v>24</v>
      </c>
      <c r="J10" s="106">
        <f>('2014'!J10)-('2011'!J30)</f>
        <v>-3.214285714285714E-2</v>
      </c>
      <c r="K10" s="117">
        <f>('2014'!K10)-('2011'!K30)</f>
        <v>-1</v>
      </c>
      <c r="L10" s="107">
        <f>('2014'!L10)-('2011'!L30)</f>
        <v>3.9215686274509803E-2</v>
      </c>
      <c r="M10" s="117">
        <f>('2014'!M10)-('2011'!M30)</f>
        <v>2</v>
      </c>
      <c r="N10" s="107">
        <f>('2014'!N10)-('2011'!N30)</f>
        <v>0</v>
      </c>
      <c r="O10" s="117">
        <f>('2014'!O10)-('2011'!O30)</f>
        <v>0</v>
      </c>
      <c r="P10" s="107">
        <f>('2014'!P10)-('2011'!P30)</f>
        <v>5.591397849462363E-3</v>
      </c>
      <c r="Q10" s="120">
        <f>('2014'!Q10)-('2011'!Q30)</f>
        <v>1</v>
      </c>
      <c r="R10" s="110">
        <f>('2014'!R10)-('2011'!R30)</f>
        <v>-6.0714285714285693E-2</v>
      </c>
      <c r="S10" s="83">
        <f>('2014'!S10)-('2011'!S30)</f>
        <v>-1</v>
      </c>
      <c r="T10" s="110">
        <f>('2014'!T10)-('2011'!T30)</f>
        <v>-0.21155830753353971</v>
      </c>
      <c r="U10" s="83">
        <f>('2014'!U10)-('2011'!U30)</f>
        <v>-6</v>
      </c>
      <c r="V10" s="110">
        <f>('2014'!V10)-('2011'!V30)</f>
        <v>0</v>
      </c>
      <c r="W10" s="83">
        <f>('2014'!W10)-('2011'!W30)</f>
        <v>0</v>
      </c>
      <c r="X10" s="110">
        <f>('2014'!X10)-('2011'!X30)</f>
        <v>-0.13978494623655913</v>
      </c>
      <c r="Y10" s="124">
        <f>('2014'!Y10)-('2011'!Y30)</f>
        <v>-7</v>
      </c>
    </row>
    <row r="11" spans="1:25" x14ac:dyDescent="0.25">
      <c r="A11" s="43" t="s">
        <v>32</v>
      </c>
      <c r="B11" s="95">
        <f>('2014'!B11)-('2011'!B26)</f>
        <v>0.10681818181818181</v>
      </c>
      <c r="C11" s="99">
        <f>('2014'!C11)-('2011'!C26)</f>
        <v>-8</v>
      </c>
      <c r="D11" s="95">
        <f>('2014'!D11)-('2011'!D26)</f>
        <v>0.18111455108359131</v>
      </c>
      <c r="E11" s="99">
        <f>('2014'!E11)-('2011'!E26)</f>
        <v>3</v>
      </c>
      <c r="F11" s="95">
        <f>('2014'!F11)-('2011'!F26)</f>
        <v>0</v>
      </c>
      <c r="G11" s="99">
        <f>('2014'!G11)-('2011'!G26)</f>
        <v>1</v>
      </c>
      <c r="H11" s="95">
        <f>('2014'!H11)-('2011'!H26)</f>
        <v>0.13885778275475924</v>
      </c>
      <c r="I11" s="99">
        <f>('2014'!I11)-('2011'!I26)</f>
        <v>-4</v>
      </c>
      <c r="J11" s="106">
        <f>('2014'!J11)-('2011'!J26)</f>
        <v>2.5000000000000001E-2</v>
      </c>
      <c r="K11" s="117">
        <f>('2014'!K11)-('2011'!K26)</f>
        <v>1</v>
      </c>
      <c r="L11" s="107">
        <f>('2014'!L11)-('2011'!L26)</f>
        <v>0</v>
      </c>
      <c r="M11" s="117">
        <f>('2014'!M11)-('2011'!M26)</f>
        <v>0</v>
      </c>
      <c r="N11" s="107">
        <f>('2014'!N11)-('2011'!N26)</f>
        <v>0</v>
      </c>
      <c r="O11" s="117">
        <f>('2014'!O11)-('2011'!O26)</f>
        <v>0</v>
      </c>
      <c r="P11" s="107">
        <f>('2014'!P11)-('2011'!P26)</f>
        <v>1.3157894736842105E-2</v>
      </c>
      <c r="Q11" s="120">
        <f>('2014'!Q11)-('2011'!Q26)</f>
        <v>1</v>
      </c>
      <c r="R11" s="110">
        <f>('2014'!R11)-('2011'!R26)</f>
        <v>-0.13181818181818183</v>
      </c>
      <c r="S11" s="83">
        <f>('2014'!S11)-('2011'!S26)</f>
        <v>-8</v>
      </c>
      <c r="T11" s="110">
        <f>('2014'!T11)-('2011'!T26)</f>
        <v>-0.18111455108359131</v>
      </c>
      <c r="U11" s="83">
        <f>('2014'!U11)-('2011'!U26)</f>
        <v>-7</v>
      </c>
      <c r="V11" s="110">
        <f>('2014'!V11)-('2011'!V26)</f>
        <v>0</v>
      </c>
      <c r="W11" s="83">
        <f>('2014'!W11)-('2011'!W26)</f>
        <v>0</v>
      </c>
      <c r="X11" s="110">
        <f>('2014'!X11)-('2011'!X26)</f>
        <v>-0.15201567749160133</v>
      </c>
      <c r="Y11" s="124">
        <f>('2014'!Y11)-('2011'!Y26)</f>
        <v>-15</v>
      </c>
    </row>
    <row r="12" spans="1:25" x14ac:dyDescent="0.25">
      <c r="A12" s="41" t="s">
        <v>41</v>
      </c>
      <c r="B12" s="95">
        <f>('2014'!B12)-('2011'!B33)</f>
        <v>0.13988095238095233</v>
      </c>
      <c r="C12" s="99">
        <f>('2014'!C12)-('2011'!C33)</f>
        <v>11</v>
      </c>
      <c r="D12" s="95">
        <f>('2014'!D12)-('2011'!D33)</f>
        <v>6.88405797101449E-2</v>
      </c>
      <c r="E12" s="99">
        <f>('2014'!E12)-('2011'!E33)</f>
        <v>-6</v>
      </c>
      <c r="F12" s="95">
        <f>('2014'!F12)-('2011'!F33)</f>
        <v>0</v>
      </c>
      <c r="G12" s="99">
        <f>('2014'!G12)-('2011'!G33)</f>
        <v>-1</v>
      </c>
      <c r="H12" s="95">
        <f>('2014'!H12)-('2011'!H33)</f>
        <v>9.34640522875817E-2</v>
      </c>
      <c r="I12" s="99">
        <f>('2014'!I12)-('2011'!I33)</f>
        <v>4</v>
      </c>
      <c r="J12" s="106">
        <f>('2014'!J12)-('2011'!J33)</f>
        <v>-5.9523809523809521E-3</v>
      </c>
      <c r="K12" s="117">
        <f>('2014'!K12)-('2011'!K33)</f>
        <v>0</v>
      </c>
      <c r="L12" s="107">
        <f>('2014'!L12)-('2011'!L33)</f>
        <v>-2.1739130434782608E-2</v>
      </c>
      <c r="M12" s="117">
        <f>('2014'!M12)-('2011'!M33)</f>
        <v>-1</v>
      </c>
      <c r="N12" s="107">
        <f>('2014'!N12)-('2011'!N33)</f>
        <v>0</v>
      </c>
      <c r="O12" s="117">
        <f>('2014'!O12)-('2011'!O33)</f>
        <v>0</v>
      </c>
      <c r="P12" s="107">
        <f>('2014'!P12)-('2011'!P33)</f>
        <v>-9.8039215686274508E-3</v>
      </c>
      <c r="Q12" s="120">
        <f>('2014'!Q12)-('2011'!Q33)</f>
        <v>-1</v>
      </c>
      <c r="R12" s="110">
        <f>('2014'!R12)-('2011'!R33)</f>
        <v>-0.1339285714285714</v>
      </c>
      <c r="S12" s="83">
        <f>('2014'!S12)-('2011'!S33)</f>
        <v>-5</v>
      </c>
      <c r="T12" s="110">
        <f>('2014'!T12)-('2011'!T33)</f>
        <v>-4.710144927536232E-2</v>
      </c>
      <c r="U12" s="83">
        <f>('2014'!U12)-('2011'!U33)</f>
        <v>-3</v>
      </c>
      <c r="V12" s="110">
        <f>('2014'!V12)-('2011'!V33)</f>
        <v>0</v>
      </c>
      <c r="W12" s="83">
        <f>('2014'!W12)-('2011'!W33)</f>
        <v>0</v>
      </c>
      <c r="X12" s="110">
        <f>('2014'!X12)-('2011'!X33)</f>
        <v>-8.3660130718954256E-2</v>
      </c>
      <c r="Y12" s="124">
        <f>('2014'!Y12)-('2011'!Y33)</f>
        <v>-8</v>
      </c>
    </row>
    <row r="13" spans="1:25" x14ac:dyDescent="0.25">
      <c r="A13" s="41" t="s">
        <v>36</v>
      </c>
      <c r="B13" s="95">
        <f>('2014'!B13)-('2011'!B29)</f>
        <v>7.5362318840579645E-2</v>
      </c>
      <c r="C13" s="99">
        <f>('2014'!C13)-('2011'!C29)</f>
        <v>13</v>
      </c>
      <c r="D13" s="95">
        <f>('2014'!D13)-('2011'!D29)</f>
        <v>0.10867924528301887</v>
      </c>
      <c r="E13" s="99">
        <f>('2014'!E13)-('2011'!E29)</f>
        <v>3</v>
      </c>
      <c r="F13" s="95">
        <f>('2014'!F13)-('2011'!F29)</f>
        <v>0</v>
      </c>
      <c r="G13" s="99">
        <f>('2014'!G13)-('2011'!G29)</f>
        <v>0</v>
      </c>
      <c r="H13" s="95">
        <f>('2014'!H13)-('2011'!H29)</f>
        <v>8.9598643301300185E-2</v>
      </c>
      <c r="I13" s="99">
        <f>('2014'!I13)-('2011'!I29)</f>
        <v>16</v>
      </c>
      <c r="J13" s="106">
        <f>('2014'!J13)-('2011'!J29)</f>
        <v>4.1304347826086954E-2</v>
      </c>
      <c r="K13" s="117">
        <f>('2014'!K13)-('2011'!K29)</f>
        <v>3</v>
      </c>
      <c r="L13" s="107">
        <f>('2014'!L13)-('2011'!L29)</f>
        <v>0.02</v>
      </c>
      <c r="M13" s="117">
        <f>('2014'!M13)-('2011'!M29)</f>
        <v>1</v>
      </c>
      <c r="N13" s="107">
        <f>('2014'!N13)-('2011'!N29)</f>
        <v>0</v>
      </c>
      <c r="O13" s="117">
        <f>('2014'!O13)-('2011'!O29)</f>
        <v>0</v>
      </c>
      <c r="P13" s="107">
        <f>('2014'!P13)-('2011'!P29)</f>
        <v>3.2362916902204636E-2</v>
      </c>
      <c r="Q13" s="120">
        <f>('2014'!Q13)-('2011'!Q29)</f>
        <v>4</v>
      </c>
      <c r="R13" s="110">
        <f>('2014'!R13)-('2011'!R29)</f>
        <v>-0.11666666666666667</v>
      </c>
      <c r="S13" s="83">
        <f>('2014'!S13)-('2011'!S29)</f>
        <v>-7</v>
      </c>
      <c r="T13" s="110">
        <f>('2014'!T13)-('2011'!T29)</f>
        <v>-0.12867924528301888</v>
      </c>
      <c r="U13" s="83">
        <f>('2014'!U13)-('2011'!U29)</f>
        <v>-7</v>
      </c>
      <c r="V13" s="110">
        <f>('2014'!V13)-('2011'!V29)</f>
        <v>0</v>
      </c>
      <c r="W13" s="83">
        <f>('2014'!W13)-('2011'!W29)</f>
        <v>0</v>
      </c>
      <c r="X13" s="110">
        <f>('2014'!X13)-('2011'!X29)</f>
        <v>-0.12196156020350479</v>
      </c>
      <c r="Y13" s="124">
        <f>('2014'!Y13)-('2011'!Y29)</f>
        <v>-14</v>
      </c>
    </row>
    <row r="14" spans="1:25" x14ac:dyDescent="0.25">
      <c r="A14" s="41" t="s">
        <v>39</v>
      </c>
      <c r="B14" s="95">
        <f>('2014'!B14)-('2011'!B31)</f>
        <v>0.32159315339038841</v>
      </c>
      <c r="C14" s="99">
        <f>('2014'!C14)-('2011'!C31)</f>
        <v>8</v>
      </c>
      <c r="D14" s="95">
        <f>('2014'!D14)-('2011'!D31)</f>
        <v>0.36046511627906974</v>
      </c>
      <c r="E14" s="99">
        <f>('2014'!E14)-('2011'!E31)</f>
        <v>14</v>
      </c>
      <c r="F14" s="95">
        <f>('2014'!F14)-('2011'!F31)</f>
        <v>0</v>
      </c>
      <c r="G14" s="99">
        <f>('2014'!G14)-('2011'!G31)</f>
        <v>0</v>
      </c>
      <c r="H14" s="95">
        <f>('2014'!H14)-('2011'!H31)</f>
        <v>0.3299806576402321</v>
      </c>
      <c r="I14" s="99">
        <f>('2014'!I14)-('2011'!I31)</f>
        <v>22</v>
      </c>
      <c r="J14" s="106">
        <f>('2014'!J14)-('2011'!J31)</f>
        <v>-3.2258064516129031E-2</v>
      </c>
      <c r="K14" s="117">
        <f>('2014'!K14)-('2011'!K31)</f>
        <v>-2</v>
      </c>
      <c r="L14" s="107">
        <f>('2014'!L14)-('2011'!L31)</f>
        <v>-2.0222446916076844E-2</v>
      </c>
      <c r="M14" s="117">
        <f>('2014'!M14)-('2011'!M31)</f>
        <v>-1</v>
      </c>
      <c r="N14" s="107">
        <f>('2014'!N14)-('2011'!N31)</f>
        <v>0</v>
      </c>
      <c r="O14" s="117">
        <f>('2014'!O14)-('2011'!O31)</f>
        <v>0</v>
      </c>
      <c r="P14" s="107">
        <f>('2014'!P14)-('2011'!P31)</f>
        <v>-2.5725338491295935E-2</v>
      </c>
      <c r="Q14" s="120">
        <f>('2014'!Q14)-('2011'!Q31)</f>
        <v>-3</v>
      </c>
      <c r="R14" s="110">
        <f>('2014'!R14)-('2011'!R31)</f>
        <v>-0.28933508887425941</v>
      </c>
      <c r="S14" s="83">
        <f>('2014'!S14)-('2011'!S31)</f>
        <v>-19</v>
      </c>
      <c r="T14" s="110">
        <f>('2014'!T14)-('2011'!T31)</f>
        <v>-0.34024266936299291</v>
      </c>
      <c r="U14" s="83">
        <f>('2014'!U14)-('2011'!U31)</f>
        <v>-16</v>
      </c>
      <c r="V14" s="110">
        <f>('2014'!V14)-('2011'!V31)</f>
        <v>0</v>
      </c>
      <c r="W14" s="83">
        <f>('2014'!W14)-('2011'!W31)</f>
        <v>0</v>
      </c>
      <c r="X14" s="110">
        <f>('2014'!X14)-('2011'!X31)</f>
        <v>-0.30425531914893622</v>
      </c>
      <c r="Y14" s="124">
        <f>('2014'!Y14)-('2011'!Y31)</f>
        <v>-35</v>
      </c>
    </row>
    <row r="15" spans="1:25" x14ac:dyDescent="0.25">
      <c r="A15" s="41" t="s">
        <v>82</v>
      </c>
      <c r="B15" s="95">
        <f>('2014'!B15)-('2011'!B34)</f>
        <v>0.17393509127789042</v>
      </c>
      <c r="C15" s="99">
        <f>('2014'!C15)-('2011'!C34)</f>
        <v>2</v>
      </c>
      <c r="D15" s="95">
        <f>('2014'!D15)-('2011'!D34)</f>
        <v>8.4048920114493941E-2</v>
      </c>
      <c r="E15" s="99">
        <f>('2014'!E15)-('2011'!E34)</f>
        <v>7</v>
      </c>
      <c r="F15" s="95">
        <f>('2014'!F15)-('2011'!F34)</f>
        <v>0</v>
      </c>
      <c r="G15" s="99">
        <f>('2014'!G15)-('2011'!G34)</f>
        <v>-1</v>
      </c>
      <c r="H15" s="95">
        <f>('2014'!H15)-('2011'!H34)</f>
        <v>0.12695532474033278</v>
      </c>
      <c r="I15" s="99">
        <f>('2014'!I15)-('2011'!I34)</f>
        <v>8</v>
      </c>
      <c r="J15" s="106">
        <f>('2014'!J15)-('2011'!J34)</f>
        <v>-4.4117647058823532E-2</v>
      </c>
      <c r="K15" s="117">
        <f>('2014'!K15)-('2011'!K34)</f>
        <v>-3</v>
      </c>
      <c r="L15" s="107">
        <f>('2014'!L15)-('2011'!L34)</f>
        <v>1.5873015873015872E-2</v>
      </c>
      <c r="M15" s="117">
        <f>('2014'!M15)-('2011'!M34)</f>
        <v>1</v>
      </c>
      <c r="N15" s="107">
        <f>('2014'!N15)-('2011'!N34)</f>
        <v>0</v>
      </c>
      <c r="O15" s="117">
        <f>('2014'!O15)-('2011'!O34)</f>
        <v>0</v>
      </c>
      <c r="P15" s="107">
        <f>('2014'!P15)-('2011'!P34)</f>
        <v>-1.4704042047303216E-2</v>
      </c>
      <c r="Q15" s="120">
        <f>('2014'!Q15)-('2011'!Q34)</f>
        <v>-2</v>
      </c>
      <c r="R15" s="110">
        <f>('2014'!R15)-('2011'!R34)</f>
        <v>-0.12981744421906694</v>
      </c>
      <c r="S15" s="83">
        <f>('2014'!S15)-('2011'!S34)</f>
        <v>-9</v>
      </c>
      <c r="T15" s="110">
        <f>('2014'!T15)-('2011'!T34)</f>
        <v>-9.9921935987509758E-2</v>
      </c>
      <c r="U15" s="83">
        <f>('2014'!U15)-('2011'!U34)</f>
        <v>-6</v>
      </c>
      <c r="V15" s="110">
        <f>('2014'!V15)-('2011'!V34)</f>
        <v>0</v>
      </c>
      <c r="W15" s="83">
        <f>('2014'!W15)-('2011'!W34)</f>
        <v>0</v>
      </c>
      <c r="X15" s="110">
        <f>('2014'!X15)-('2011'!X34)</f>
        <v>-0.11225128269302964</v>
      </c>
      <c r="Y15" s="124">
        <f>('2014'!Y15)-('2011'!Y34)</f>
        <v>-15</v>
      </c>
    </row>
    <row r="16" spans="1:25" x14ac:dyDescent="0.25">
      <c r="A16" s="41" t="s">
        <v>14</v>
      </c>
      <c r="B16" s="95">
        <f>('2014'!B16)-('2011'!B2)</f>
        <v>0.12368421052631584</v>
      </c>
      <c r="C16" s="99">
        <f>('2014'!C16)-('2011'!C2)</f>
        <v>3</v>
      </c>
      <c r="D16" s="95">
        <f>('2014'!D16)-('2011'!D2)</f>
        <v>9.6899224806201723E-3</v>
      </c>
      <c r="E16" s="99">
        <f>('2014'!E16)-('2011'!E2)</f>
        <v>-6</v>
      </c>
      <c r="F16" s="95">
        <f>('2014'!F16)-('2011'!F2)</f>
        <v>0</v>
      </c>
      <c r="G16" s="99">
        <f>('2014'!G16)-('2011'!G2)</f>
        <v>-1</v>
      </c>
      <c r="H16" s="95">
        <f>('2014'!H16)-('2011'!H2)</f>
        <v>6.4313725490196094E-2</v>
      </c>
      <c r="I16" s="99">
        <f>('2014'!I16)-('2011'!I2)</f>
        <v>-4</v>
      </c>
      <c r="J16" s="106">
        <f>('2014'!J16)-('2011'!J2)</f>
        <v>-4.8684210526315788E-2</v>
      </c>
      <c r="K16" s="117">
        <f>('2014'!K16)-('2011'!K2)</f>
        <v>-2</v>
      </c>
      <c r="L16" s="107">
        <f>('2014'!L16)-('2011'!L2)</f>
        <v>-4.1989664082687339E-2</v>
      </c>
      <c r="M16" s="117">
        <f>('2014'!M16)-('2011'!M2)</f>
        <v>-2</v>
      </c>
      <c r="N16" s="107">
        <f>('2014'!N16)-('2011'!N2)</f>
        <v>0</v>
      </c>
      <c r="O16" s="117">
        <f>('2014'!O16)-('2011'!O2)</f>
        <v>0</v>
      </c>
      <c r="P16" s="107">
        <f>('2014'!P16)-('2011'!P2)</f>
        <v>-4.3921568627450974E-2</v>
      </c>
      <c r="Q16" s="120">
        <f>('2014'!Q16)-('2011'!Q2)</f>
        <v>-4</v>
      </c>
      <c r="R16" s="110">
        <f>('2014'!R16)-('2011'!R2)</f>
        <v>-7.4999999999999997E-2</v>
      </c>
      <c r="S16" s="83">
        <f>('2014'!S16)-('2011'!S2)</f>
        <v>-3</v>
      </c>
      <c r="T16" s="110">
        <f>('2014'!T16)-('2011'!T2)</f>
        <v>3.2299741602067181E-2</v>
      </c>
      <c r="U16" s="83">
        <f>('2014'!U16)-('2011'!U2)</f>
        <v>1</v>
      </c>
      <c r="V16" s="110">
        <f>('2014'!V16)-('2011'!V2)</f>
        <v>0</v>
      </c>
      <c r="W16" s="83">
        <f>('2014'!W16)-('2011'!W2)</f>
        <v>0</v>
      </c>
      <c r="X16" s="110">
        <f>('2014'!X16)-('2011'!X2)</f>
        <v>-2.0392156862745096E-2</v>
      </c>
      <c r="Y16" s="124">
        <f>('2014'!Y16)-('2011'!Y2)</f>
        <v>-2</v>
      </c>
    </row>
    <row r="17" spans="1:25" x14ac:dyDescent="0.25">
      <c r="A17" s="43" t="s">
        <v>42</v>
      </c>
      <c r="B17" s="95">
        <f>('2014'!B17)-('2011'!B35)</f>
        <v>0.38461538461538458</v>
      </c>
      <c r="C17" s="99">
        <f>('2014'!C17)-('2011'!C35)</f>
        <v>15</v>
      </c>
      <c r="D17" s="95">
        <f>('2014'!D17)-('2011'!D35)</f>
        <v>0.28125</v>
      </c>
      <c r="E17" s="99">
        <f>('2014'!E17)-('2011'!E35)</f>
        <v>9</v>
      </c>
      <c r="F17" s="95">
        <f>('2014'!F17)-('2011'!F35)</f>
        <v>0</v>
      </c>
      <c r="G17" s="99">
        <f>('2014'!G17)-('2011'!G35)</f>
        <v>0</v>
      </c>
      <c r="H17" s="95">
        <f>('2014'!H17)-('2011'!H35)</f>
        <v>0.33333333333333337</v>
      </c>
      <c r="I17" s="99">
        <f>('2014'!I17)-('2011'!I35)</f>
        <v>24</v>
      </c>
      <c r="J17" s="106">
        <f>('2014'!J17)-('2011'!J35)</f>
        <v>-2.5641025641025647E-2</v>
      </c>
      <c r="K17" s="117">
        <f>('2014'!K17)-('2011'!K35)</f>
        <v>-1</v>
      </c>
      <c r="L17" s="107">
        <f>('2014'!L17)-('2011'!L35)</f>
        <v>0</v>
      </c>
      <c r="M17" s="117">
        <f>('2014'!M17)-('2011'!M35)</f>
        <v>0</v>
      </c>
      <c r="N17" s="107">
        <f>('2014'!N17)-('2011'!N35)</f>
        <v>0</v>
      </c>
      <c r="O17" s="117">
        <f>('2014'!O17)-('2011'!O35)</f>
        <v>0</v>
      </c>
      <c r="P17" s="107">
        <f>('2014'!P17)-('2011'!P35)</f>
        <v>-1.3888888888888888E-2</v>
      </c>
      <c r="Q17" s="120">
        <f>('2014'!Q17)-('2011'!Q35)</f>
        <v>-1</v>
      </c>
      <c r="R17" s="110">
        <f>('2014'!R17)-('2011'!R35)</f>
        <v>-0.35897435897435898</v>
      </c>
      <c r="S17" s="83">
        <f>('2014'!S17)-('2011'!S35)</f>
        <v>-14</v>
      </c>
      <c r="T17" s="110">
        <f>('2014'!T17)-('2011'!T35)</f>
        <v>-0.28125</v>
      </c>
      <c r="U17" s="83">
        <f>('2014'!U17)-('2011'!U35)</f>
        <v>-9</v>
      </c>
      <c r="V17" s="110">
        <f>('2014'!V17)-('2011'!V35)</f>
        <v>0</v>
      </c>
      <c r="W17" s="83">
        <f>('2014'!W17)-('2011'!W35)</f>
        <v>0</v>
      </c>
      <c r="X17" s="110">
        <f>('2014'!X17)-('2011'!X35)</f>
        <v>-0.31944444444444442</v>
      </c>
      <c r="Y17" s="124">
        <f>('2014'!Y17)-('2011'!Y35)</f>
        <v>-23</v>
      </c>
    </row>
    <row r="18" spans="1:25" x14ac:dyDescent="0.25">
      <c r="A18" s="41" t="s">
        <v>28</v>
      </c>
      <c r="B18" s="95">
        <f>('2014'!B18)-('2011'!B23)</f>
        <v>8.8744588744588682E-2</v>
      </c>
      <c r="C18" s="99">
        <f>('2014'!C18)-('2011'!C23)</f>
        <v>-2</v>
      </c>
      <c r="D18" s="95">
        <f>('2014'!D18)-('2011'!D23)</f>
        <v>0.18065967016491757</v>
      </c>
      <c r="E18" s="99">
        <f>('2014'!E18)-('2011'!E23)</f>
        <v>-1</v>
      </c>
      <c r="F18" s="95">
        <f>('2014'!F18)-('2011'!F23)</f>
        <v>0</v>
      </c>
      <c r="G18" s="99">
        <f>('2014'!G18)-('2011'!G23)</f>
        <v>0</v>
      </c>
      <c r="H18" s="95">
        <f>('2014'!H18)-('2011'!H23)</f>
        <v>0.12650918635170605</v>
      </c>
      <c r="I18" s="99">
        <f>('2014'!I18)-('2011'!I23)</f>
        <v>-3</v>
      </c>
      <c r="J18" s="106">
        <f>('2014'!J18)-('2011'!J23)</f>
        <v>2.3268398268398265E-2</v>
      </c>
      <c r="K18" s="117">
        <f>('2014'!K18)-('2011'!K23)</f>
        <v>1</v>
      </c>
      <c r="L18" s="107">
        <f>('2014'!L18)-('2011'!L23)</f>
        <v>0</v>
      </c>
      <c r="M18" s="117">
        <f>('2014'!M18)-('2011'!M23)</f>
        <v>0</v>
      </c>
      <c r="N18" s="107">
        <f>('2014'!N18)-('2011'!N23)</f>
        <v>0</v>
      </c>
      <c r="O18" s="117">
        <f>('2014'!O18)-('2011'!O23)</f>
        <v>0</v>
      </c>
      <c r="P18" s="107">
        <f>('2014'!P18)-('2011'!P23)</f>
        <v>1.2823397075365579E-2</v>
      </c>
      <c r="Q18" s="120">
        <f>('2014'!Q18)-('2011'!Q23)</f>
        <v>1</v>
      </c>
      <c r="R18" s="110">
        <f>('2014'!R18)-('2011'!R23)</f>
        <v>-0.11201298701298698</v>
      </c>
      <c r="S18" s="83">
        <f>('2014'!S18)-('2011'!S23)</f>
        <v>-9</v>
      </c>
      <c r="T18" s="110">
        <f>('2014'!T18)-('2011'!T23)</f>
        <v>-0.18065967016491755</v>
      </c>
      <c r="U18" s="83">
        <f>('2014'!U18)-('2011'!U23)</f>
        <v>-11</v>
      </c>
      <c r="V18" s="110">
        <f>('2014'!V18)-('2011'!V23)</f>
        <v>0</v>
      </c>
      <c r="W18" s="83">
        <f>('2014'!W18)-('2011'!W23)</f>
        <v>0</v>
      </c>
      <c r="X18" s="110">
        <f>('2014'!X18)-('2011'!X23)</f>
        <v>-0.13933258342707161</v>
      </c>
      <c r="Y18" s="124">
        <f>('2014'!Y18)-('2011'!Y23)</f>
        <v>-20</v>
      </c>
    </row>
    <row r="19" spans="1:25" x14ac:dyDescent="0.25">
      <c r="A19" s="43" t="s">
        <v>46</v>
      </c>
      <c r="B19" s="95">
        <f>('2014'!B19)-('2011'!B40)</f>
        <v>0.31153846153846154</v>
      </c>
      <c r="C19" s="99">
        <f>('2014'!C19)-('2011'!C40)</f>
        <v>24</v>
      </c>
      <c r="D19" s="95">
        <f>('2014'!D19)-('2011'!D40)</f>
        <v>0.12411347517730498</v>
      </c>
      <c r="E19" s="99">
        <f>('2014'!E19)-('2011'!E40)</f>
        <v>5</v>
      </c>
      <c r="F19" s="95">
        <f>('2014'!F19)-('2011'!F40)</f>
        <v>0</v>
      </c>
      <c r="G19" s="99">
        <f>('2014'!G19)-('2011'!G40)</f>
        <v>-1</v>
      </c>
      <c r="H19" s="95">
        <f>('2014'!H19)-('2011'!H40)</f>
        <v>0.20444444444444443</v>
      </c>
      <c r="I19" s="99">
        <f>('2014'!I19)-('2011'!I40)</f>
        <v>28</v>
      </c>
      <c r="J19" s="106">
        <f>('2014'!J19)-('2011'!J40)</f>
        <v>-1.1538461538461539E-2</v>
      </c>
      <c r="K19" s="117">
        <f>('2014'!K19)-('2011'!K40)</f>
        <v>0</v>
      </c>
      <c r="L19" s="107">
        <f>('2014'!L19)-('2011'!L40)</f>
        <v>2.1276595744680851E-2</v>
      </c>
      <c r="M19" s="117">
        <f>('2014'!M19)-('2011'!M40)</f>
        <v>1</v>
      </c>
      <c r="N19" s="107">
        <f>('2014'!N19)-('2011'!N40)</f>
        <v>0</v>
      </c>
      <c r="O19" s="117">
        <f>('2014'!O19)-('2011'!O40)</f>
        <v>0</v>
      </c>
      <c r="P19" s="107">
        <f>('2014'!P19)-('2011'!P40)</f>
        <v>7.7777777777777758E-3</v>
      </c>
      <c r="Q19" s="120">
        <f>('2014'!Q19)-('2011'!Q40)</f>
        <v>1</v>
      </c>
      <c r="R19" s="110">
        <f>('2014'!R19)-('2011'!R40)</f>
        <v>-0.3</v>
      </c>
      <c r="S19" s="83">
        <f>('2014'!S19)-('2011'!S40)</f>
        <v>-12</v>
      </c>
      <c r="T19" s="110">
        <f>('2014'!T19)-('2011'!T40)</f>
        <v>-0.1453900709219858</v>
      </c>
      <c r="U19" s="83">
        <f>('2014'!U19)-('2011'!U40)</f>
        <v>-7</v>
      </c>
      <c r="V19" s="110">
        <f>('2014'!V19)-('2011'!V40)</f>
        <v>0</v>
      </c>
      <c r="W19" s="83">
        <f>('2014'!W19)-('2011'!W40)</f>
        <v>0</v>
      </c>
      <c r="X19" s="110">
        <f>('2014'!X19)-('2011'!X40)</f>
        <v>-0.2122222222222222</v>
      </c>
      <c r="Y19" s="124">
        <f>('2014'!Y19)-('2011'!Y40)</f>
        <v>-19</v>
      </c>
    </row>
    <row r="20" spans="1:25" x14ac:dyDescent="0.25">
      <c r="A20" s="41" t="s">
        <v>48</v>
      </c>
      <c r="B20" s="95">
        <f>('2014'!B20)-('2011'!B42)</f>
        <v>0.17053734061930792</v>
      </c>
      <c r="C20" s="99">
        <f>('2014'!C20)-('2011'!C42)</f>
        <v>2</v>
      </c>
      <c r="D20" s="95">
        <f>('2014'!D20)-('2011'!D42)</f>
        <v>0.23230769230769222</v>
      </c>
      <c r="E20" s="99">
        <f>('2014'!E20)-('2011'!E42)</f>
        <v>1</v>
      </c>
      <c r="F20" s="95">
        <f>('2014'!F20)-('2011'!F42)</f>
        <v>0</v>
      </c>
      <c r="G20" s="99">
        <f>('2014'!G20)-('2011'!G42)</f>
        <v>-1</v>
      </c>
      <c r="H20" s="95">
        <f>('2014'!H20)-('2011'!H42)</f>
        <v>0.19391564016424045</v>
      </c>
      <c r="I20" s="99">
        <f>('2014'!I20)-('2011'!I42)</f>
        <v>2</v>
      </c>
      <c r="J20" s="106">
        <f>('2014'!J20)-('2011'!J42)</f>
        <v>2.1402550091074682E-2</v>
      </c>
      <c r="K20" s="117">
        <f>('2014'!K20)-('2011'!K42)</f>
        <v>1</v>
      </c>
      <c r="L20" s="107">
        <f>('2014'!L20)-('2011'!L42)</f>
        <v>0</v>
      </c>
      <c r="M20" s="117">
        <f>('2014'!M20)-('2011'!M42)</f>
        <v>0</v>
      </c>
      <c r="N20" s="107">
        <f>('2014'!N20)-('2011'!N42)</f>
        <v>0</v>
      </c>
      <c r="O20" s="117">
        <f>('2014'!O20)-('2011'!O42)</f>
        <v>0</v>
      </c>
      <c r="P20" s="107">
        <f>('2014'!P20)-('2011'!P42)</f>
        <v>1.2131392310563642E-2</v>
      </c>
      <c r="Q20" s="120">
        <f>('2014'!Q20)-('2011'!Q42)</f>
        <v>1</v>
      </c>
      <c r="R20" s="110">
        <f>('2014'!R20)-('2011'!R42)</f>
        <v>-0.19193989071038253</v>
      </c>
      <c r="S20" s="83">
        <f>('2014'!S20)-('2011'!S42)</f>
        <v>-14</v>
      </c>
      <c r="T20" s="110">
        <f>('2014'!T20)-('2011'!T42)</f>
        <v>-0.23230769230769233</v>
      </c>
      <c r="U20" s="83">
        <f>('2014'!U20)-('2011'!U42)</f>
        <v>-16</v>
      </c>
      <c r="V20" s="110">
        <f>('2014'!V20)-('2011'!V42)</f>
        <v>0</v>
      </c>
      <c r="W20" s="83">
        <f>('2014'!W20)-('2011'!W42)</f>
        <v>0</v>
      </c>
      <c r="X20" s="110">
        <f>('2014'!X20)-('2011'!X42)</f>
        <v>-0.20604703247480402</v>
      </c>
      <c r="Y20" s="124">
        <f>('2014'!Y20)-('2011'!Y42)</f>
        <v>-30</v>
      </c>
    </row>
    <row r="21" spans="1:25" x14ac:dyDescent="0.25">
      <c r="A21" s="41" t="s">
        <v>81</v>
      </c>
      <c r="B21" s="95">
        <f>('2014'!B21)-('2011'!B20)</f>
        <v>0.17206882753101238</v>
      </c>
      <c r="C21" s="99">
        <f>('2014'!C21)-('2011'!C20)</f>
        <v>10</v>
      </c>
      <c r="D21" s="95">
        <f>('2014'!D21)-('2011'!D20)</f>
        <v>0.16326530612244905</v>
      </c>
      <c r="E21" s="99">
        <f>('2014'!E21)-('2011'!E20)</f>
        <v>8</v>
      </c>
      <c r="F21" s="95">
        <f>('2014'!F21)-('2011'!F20)</f>
        <v>0.66666666666666674</v>
      </c>
      <c r="G21" s="99">
        <f>('2014'!G21)-('2011'!G20)</f>
        <v>0</v>
      </c>
      <c r="H21" s="95">
        <f>('2014'!H21)-('2011'!H20)</f>
        <v>0.17821782178217815</v>
      </c>
      <c r="I21" s="99">
        <f>('2014'!I21)-('2011'!I20)</f>
        <v>18</v>
      </c>
      <c r="J21" s="106">
        <f>('2014'!J21)-('2011'!J20)</f>
        <v>3.5214085634253711E-2</v>
      </c>
      <c r="K21" s="117">
        <f>('2014'!K21)-('2011'!K20)</f>
        <v>2</v>
      </c>
      <c r="L21" s="107">
        <f>('2014'!L21)-('2011'!L20)</f>
        <v>0</v>
      </c>
      <c r="M21" s="117">
        <f>('2014'!M21)-('2011'!M20)</f>
        <v>0</v>
      </c>
      <c r="N21" s="107">
        <f>('2014'!N21)-('2011'!N20)</f>
        <v>-0.66666666666666663</v>
      </c>
      <c r="O21" s="117">
        <f>('2014'!O21)-('2011'!O20)</f>
        <v>-2</v>
      </c>
      <c r="P21" s="107">
        <f>('2014'!P21)-('2011'!P20)</f>
        <v>0</v>
      </c>
      <c r="Q21" s="120">
        <f>('2014'!Q21)-('2011'!Q20)</f>
        <v>0</v>
      </c>
      <c r="R21" s="110">
        <f>('2014'!R21)-('2011'!R20)</f>
        <v>-0.20728291316526609</v>
      </c>
      <c r="S21" s="83">
        <f>('2014'!S21)-('2011'!S20)</f>
        <v>-10</v>
      </c>
      <c r="T21" s="110">
        <f>('2014'!T21)-('2011'!T20)</f>
        <v>-0.16326530612244899</v>
      </c>
      <c r="U21" s="83">
        <f>('2014'!U21)-('2011'!U20)</f>
        <v>-8</v>
      </c>
      <c r="V21" s="110">
        <f>('2014'!V21)-('2011'!V20)</f>
        <v>0</v>
      </c>
      <c r="W21" s="83">
        <f>('2014'!W21)-('2011'!W20)</f>
        <v>0</v>
      </c>
      <c r="X21" s="110">
        <f>('2014'!X21)-('2011'!X20)</f>
        <v>-0.17821782178217821</v>
      </c>
      <c r="Y21" s="124">
        <f>('2014'!Y21)-('2011'!Y20)</f>
        <v>-18</v>
      </c>
    </row>
    <row r="22" spans="1:25" x14ac:dyDescent="0.25">
      <c r="A22" s="41" t="s">
        <v>22</v>
      </c>
      <c r="B22" s="95">
        <f>('2014'!B22)-('2011'!B13)</f>
        <v>-4.8494983277592052E-2</v>
      </c>
      <c r="C22" s="99">
        <f>('2014'!C22)-('2011'!C13)</f>
        <v>-4</v>
      </c>
      <c r="D22" s="95">
        <f>('2014'!D22)-('2011'!D13)</f>
        <v>0.12</v>
      </c>
      <c r="E22" s="99">
        <f>('2014'!E22)-('2011'!E13)</f>
        <v>-9</v>
      </c>
      <c r="F22" s="95">
        <f>('2014'!F22)-('2011'!F13)</f>
        <v>0</v>
      </c>
      <c r="G22" s="99">
        <f>('2014'!G22)-('2011'!G13)</f>
        <v>1</v>
      </c>
      <c r="H22" s="95">
        <f>('2014'!H22)-('2011'!H13)</f>
        <v>2.4291497975708398E-2</v>
      </c>
      <c r="I22" s="99">
        <f>('2014'!I22)-('2011'!I13)</f>
        <v>-12</v>
      </c>
      <c r="J22" s="106">
        <f>('2014'!J22)-('2011'!J13)</f>
        <v>-3.8461538461538464E-2</v>
      </c>
      <c r="K22" s="117">
        <f>('2014'!K22)-('2011'!K13)</f>
        <v>-1</v>
      </c>
      <c r="L22" s="107">
        <f>('2014'!L22)-('2011'!L13)</f>
        <v>-0.12</v>
      </c>
      <c r="M22" s="117">
        <f>('2014'!M22)-('2011'!M13)</f>
        <v>-3</v>
      </c>
      <c r="N22" s="107">
        <f>('2014'!N22)-('2011'!N13)</f>
        <v>0</v>
      </c>
      <c r="O22" s="117">
        <f>('2014'!O22)-('2011'!O13)</f>
        <v>0</v>
      </c>
      <c r="P22" s="107">
        <f>('2014'!P22)-('2011'!P13)</f>
        <v>-7.6923076923076927E-2</v>
      </c>
      <c r="Q22" s="120">
        <f>('2014'!Q22)-('2011'!Q13)</f>
        <v>-4</v>
      </c>
      <c r="R22" s="110">
        <f>('2014'!R22)-('2011'!R13)</f>
        <v>8.6956521739130432E-2</v>
      </c>
      <c r="S22" s="83">
        <f>('2014'!S22)-('2011'!S13)</f>
        <v>2</v>
      </c>
      <c r="T22" s="110">
        <f>('2014'!T22)-('2011'!T13)</f>
        <v>0</v>
      </c>
      <c r="U22" s="83">
        <f>('2014'!U22)-('2011'!U13)</f>
        <v>0</v>
      </c>
      <c r="V22" s="110">
        <f>('2014'!V22)-('2011'!V13)</f>
        <v>0</v>
      </c>
      <c r="W22" s="83">
        <f>('2014'!W22)-('2011'!W13)</f>
        <v>0</v>
      </c>
      <c r="X22" s="110">
        <f>('2014'!X22)-('2011'!X13)</f>
        <v>5.2631578947368418E-2</v>
      </c>
      <c r="Y22" s="124">
        <f>('2014'!Y22)-('2011'!Y13)</f>
        <v>2</v>
      </c>
    </row>
    <row r="23" spans="1:25" x14ac:dyDescent="0.25">
      <c r="A23" s="41" t="s">
        <v>21</v>
      </c>
      <c r="B23" s="95">
        <f>('2014'!B23)-('2011'!B12)</f>
        <v>3.7254901960784292E-2</v>
      </c>
      <c r="C23" s="99">
        <f>('2014'!C23)-('2011'!C12)</f>
        <v>-9</v>
      </c>
      <c r="D23" s="95">
        <f>('2014'!D23)-('2011'!D12)</f>
        <v>0.15625</v>
      </c>
      <c r="E23" s="99">
        <f>('2014'!E23)-('2011'!E12)</f>
        <v>8</v>
      </c>
      <c r="F23" s="95">
        <f>('2014'!F23)-('2011'!F12)</f>
        <v>0</v>
      </c>
      <c r="G23" s="99">
        <f>('2014'!G23)-('2011'!G12)</f>
        <v>-1</v>
      </c>
      <c r="H23" s="95">
        <f>('2014'!H23)-('2011'!H12)</f>
        <v>8.6980108499095876E-2</v>
      </c>
      <c r="I23" s="99">
        <f>('2014'!I23)-('2011'!I12)</f>
        <v>-2</v>
      </c>
      <c r="J23" s="106">
        <f>('2014'!J23)-('2011'!J12)</f>
        <v>7.1895424836601295E-3</v>
      </c>
      <c r="K23" s="117">
        <f>('2014'!K23)-('2011'!K12)</f>
        <v>0</v>
      </c>
      <c r="L23" s="107">
        <f>('2014'!L23)-('2011'!L12)</f>
        <v>0</v>
      </c>
      <c r="M23" s="117">
        <f>('2014'!M23)-('2011'!M12)</f>
        <v>0</v>
      </c>
      <c r="N23" s="107">
        <f>('2014'!N23)-('2011'!N12)</f>
        <v>0</v>
      </c>
      <c r="O23" s="117">
        <f>('2014'!O23)-('2011'!O12)</f>
        <v>0</v>
      </c>
      <c r="P23" s="107">
        <f>('2014'!P23)-('2011'!P12)</f>
        <v>1.6274864376130196E-3</v>
      </c>
      <c r="Q23" s="120">
        <f>('2014'!Q23)-('2011'!Q12)</f>
        <v>0</v>
      </c>
      <c r="R23" s="110">
        <f>('2014'!R23)-('2011'!R12)</f>
        <v>-4.4444444444444446E-2</v>
      </c>
      <c r="S23" s="83">
        <f>('2014'!S23)-('2011'!S12)</f>
        <v>-2</v>
      </c>
      <c r="T23" s="110">
        <f>('2014'!T23)-('2011'!T12)</f>
        <v>-0.15625</v>
      </c>
      <c r="U23" s="83">
        <f>('2014'!U23)-('2011'!U12)</f>
        <v>-5</v>
      </c>
      <c r="V23" s="110">
        <f>('2014'!V23)-('2011'!V12)</f>
        <v>0</v>
      </c>
      <c r="W23" s="83">
        <f>('2014'!W23)-('2011'!W12)</f>
        <v>0</v>
      </c>
      <c r="X23" s="110">
        <f>('2014'!X23)-('2011'!X12)</f>
        <v>-8.8607594936708861E-2</v>
      </c>
      <c r="Y23" s="124">
        <f>('2014'!Y23)-('2011'!Y12)</f>
        <v>-7</v>
      </c>
    </row>
    <row r="24" spans="1:25" x14ac:dyDescent="0.25">
      <c r="A24" s="41" t="s">
        <v>45</v>
      </c>
      <c r="B24" s="95">
        <f>('2014'!B24)-('2011'!B39)</f>
        <v>8.3718778908418168E-2</v>
      </c>
      <c r="C24" s="99">
        <f>('2014'!C24)-('2011'!C39)</f>
        <v>3</v>
      </c>
      <c r="D24" s="95">
        <f>('2014'!D24)-('2011'!D39)</f>
        <v>0.18529411764705883</v>
      </c>
      <c r="E24" s="99">
        <f>('2014'!E24)-('2011'!E39)</f>
        <v>18</v>
      </c>
      <c r="F24" s="95">
        <f>('2014'!F24)-('2011'!F39)</f>
        <v>0</v>
      </c>
      <c r="G24" s="99">
        <f>('2014'!G24)-('2011'!G39)</f>
        <v>-1</v>
      </c>
      <c r="H24" s="95">
        <f>('2014'!H24)-('2011'!H39)</f>
        <v>0.13392523364485975</v>
      </c>
      <c r="I24" s="99">
        <f>('2014'!I24)-('2011'!I39)</f>
        <v>20</v>
      </c>
      <c r="J24" s="106">
        <f>('2014'!J24)-('2011'!J39)</f>
        <v>-2.0814061054579093E-2</v>
      </c>
      <c r="K24" s="117">
        <f>('2014'!K24)-('2011'!K39)</f>
        <v>-1</v>
      </c>
      <c r="L24" s="107">
        <f>('2014'!L24)-('2011'!L39)</f>
        <v>-5.8823529411764705E-2</v>
      </c>
      <c r="M24" s="117">
        <f>('2014'!M24)-('2011'!M39)</f>
        <v>-3</v>
      </c>
      <c r="N24" s="107">
        <f>('2014'!N24)-('2011'!N39)</f>
        <v>0</v>
      </c>
      <c r="O24" s="117">
        <f>('2014'!O24)-('2011'!O39)</f>
        <v>0</v>
      </c>
      <c r="P24" s="107">
        <f>('2014'!P24)-('2011'!P39)</f>
        <v>-4.0654205607476637E-2</v>
      </c>
      <c r="Q24" s="120">
        <f>('2014'!Q24)-('2011'!Q39)</f>
        <v>-4</v>
      </c>
      <c r="R24" s="110">
        <f>('2014'!R24)-('2011'!R39)</f>
        <v>-6.290471785383904E-2</v>
      </c>
      <c r="S24" s="83">
        <f>('2014'!S24)-('2011'!S39)</f>
        <v>-3</v>
      </c>
      <c r="T24" s="110">
        <f>('2014'!T24)-('2011'!T39)</f>
        <v>-0.12647058823529411</v>
      </c>
      <c r="U24" s="83">
        <f>('2014'!U24)-('2011'!U39)</f>
        <v>-6</v>
      </c>
      <c r="V24" s="110">
        <f>('2014'!V24)-('2011'!V39)</f>
        <v>0</v>
      </c>
      <c r="W24" s="83">
        <f>('2014'!W24)-('2011'!W39)</f>
        <v>0</v>
      </c>
      <c r="X24" s="110">
        <f>('2014'!X24)-('2011'!X39)</f>
        <v>-9.3271028037383186E-2</v>
      </c>
      <c r="Y24" s="124">
        <f>('2014'!Y24)-('2011'!Y39)</f>
        <v>-9</v>
      </c>
    </row>
    <row r="25" spans="1:25" x14ac:dyDescent="0.25">
      <c r="A25" s="41" t="s">
        <v>35</v>
      </c>
      <c r="B25" s="95">
        <f>('2014'!B25)-('2011'!B27)</f>
        <v>0.20129870129870131</v>
      </c>
      <c r="C25" s="99">
        <f>('2014'!C25)-('2011'!C27)</f>
        <v>0</v>
      </c>
      <c r="D25" s="95">
        <f>('2014'!D25)-('2011'!D27)</f>
        <v>0.17882472137791283</v>
      </c>
      <c r="E25" s="99">
        <f>('2014'!E25)-('2011'!E27)</f>
        <v>4</v>
      </c>
      <c r="F25" s="95">
        <f>('2014'!F25)-('2011'!F27)</f>
        <v>0</v>
      </c>
      <c r="G25" s="99">
        <f>('2014'!G25)-('2011'!G27)</f>
        <v>0</v>
      </c>
      <c r="H25" s="95">
        <f>('2014'!H25)-('2011'!H27)</f>
        <v>0.18199554069119284</v>
      </c>
      <c r="I25" s="99">
        <f>('2014'!I25)-('2011'!I27)</f>
        <v>4</v>
      </c>
      <c r="J25" s="106">
        <f>('2014'!J25)-('2011'!J27)</f>
        <v>0</v>
      </c>
      <c r="K25" s="117">
        <f>('2014'!K25)-('2011'!K27)</f>
        <v>0</v>
      </c>
      <c r="L25" s="107">
        <f>('2014'!L25)-('2011'!L27)</f>
        <v>-1.8743667679837893E-2</v>
      </c>
      <c r="M25" s="117">
        <f>('2014'!M25)-('2011'!M27)</f>
        <v>-1</v>
      </c>
      <c r="N25" s="107">
        <f>('2014'!N25)-('2011'!N27)</f>
        <v>0</v>
      </c>
      <c r="O25" s="117">
        <f>('2014'!O25)-('2011'!O27)</f>
        <v>0</v>
      </c>
      <c r="P25" s="107">
        <f>('2014'!P25)-('2011'!P27)</f>
        <v>-8.918617614269788E-3</v>
      </c>
      <c r="Q25" s="120">
        <f>('2014'!Q25)-('2011'!Q27)</f>
        <v>-1</v>
      </c>
      <c r="R25" s="110">
        <f>('2014'!R25)-('2011'!R27)</f>
        <v>-0.20129870129870131</v>
      </c>
      <c r="S25" s="83">
        <f>('2014'!S25)-('2011'!S27)</f>
        <v>-9</v>
      </c>
      <c r="T25" s="110">
        <f>('2014'!T25)-('2011'!T27)</f>
        <v>-0.16008105369807496</v>
      </c>
      <c r="U25" s="83">
        <f>('2014'!U25)-('2011'!U27)</f>
        <v>-8</v>
      </c>
      <c r="V25" s="110">
        <f>('2014'!V25)-('2011'!V27)</f>
        <v>0</v>
      </c>
      <c r="W25" s="83">
        <f>('2014'!W25)-('2011'!W27)</f>
        <v>0</v>
      </c>
      <c r="X25" s="110">
        <f>('2014'!X25)-('2011'!X27)</f>
        <v>-0.17307692307692307</v>
      </c>
      <c r="Y25" s="124">
        <f>('2014'!Y25)-('2011'!Y27)</f>
        <v>-17</v>
      </c>
    </row>
    <row r="26" spans="1:25" x14ac:dyDescent="0.25">
      <c r="A26" s="41" t="s">
        <v>49</v>
      </c>
      <c r="B26" s="95">
        <f>('2014'!B26)-('2011'!B43)</f>
        <v>2.8571428571428581E-2</v>
      </c>
      <c r="C26" s="99">
        <f>('2014'!C26)-('2011'!C43)</f>
        <v>-5</v>
      </c>
      <c r="D26" s="95">
        <f>('2014'!D26)-('2011'!D43)</f>
        <v>-2.4291497975708398E-2</v>
      </c>
      <c r="E26" s="99">
        <f>('2014'!E26)-('2011'!E43)</f>
        <v>0</v>
      </c>
      <c r="F26" s="95">
        <f>('2014'!F26)-('2011'!F43)</f>
        <v>0</v>
      </c>
      <c r="G26" s="99">
        <f>('2014'!G26)-('2011'!G43)</f>
        <v>0</v>
      </c>
      <c r="H26" s="95">
        <f>('2014'!H26)-('2011'!H43)</f>
        <v>5.4320987654320474E-3</v>
      </c>
      <c r="I26" s="99">
        <f>('2014'!I26)-('2011'!I43)</f>
        <v>-5</v>
      </c>
      <c r="J26" s="106">
        <f>('2014'!J26)-('2011'!J43)</f>
        <v>8.5714285714285715E-2</v>
      </c>
      <c r="K26" s="117">
        <f>('2014'!K26)-('2011'!K43)</f>
        <v>3</v>
      </c>
      <c r="L26" s="107">
        <f>('2014'!L26)-('2011'!L43)</f>
        <v>5.128205128205128E-2</v>
      </c>
      <c r="M26" s="117">
        <f>('2014'!M26)-('2011'!M43)</f>
        <v>2</v>
      </c>
      <c r="N26" s="107">
        <f>('2014'!N26)-('2011'!N43)</f>
        <v>0</v>
      </c>
      <c r="O26" s="117">
        <f>('2014'!O26)-('2011'!O43)</f>
        <v>0</v>
      </c>
      <c r="P26" s="107">
        <f>('2014'!P26)-('2011'!P43)</f>
        <v>6.6666666666666666E-2</v>
      </c>
      <c r="Q26" s="120">
        <f>('2014'!Q26)-('2011'!Q43)</f>
        <v>5</v>
      </c>
      <c r="R26" s="110">
        <f>('2014'!R26)-('2011'!R43)</f>
        <v>-0.11428571428571428</v>
      </c>
      <c r="S26" s="83">
        <f>('2014'!S26)-('2011'!S43)</f>
        <v>-5</v>
      </c>
      <c r="T26" s="110">
        <f>('2014'!T26)-('2011'!T43)</f>
        <v>-2.6990553306342778E-2</v>
      </c>
      <c r="U26" s="83">
        <f>('2014'!U26)-('2011'!U43)</f>
        <v>-1</v>
      </c>
      <c r="V26" s="110">
        <f>('2014'!V26)-('2011'!V43)</f>
        <v>0</v>
      </c>
      <c r="W26" s="83">
        <f>('2014'!W26)-('2011'!W43)</f>
        <v>0</v>
      </c>
      <c r="X26" s="110">
        <f>('2014'!X26)-('2011'!X43)</f>
        <v>-7.2098765432098755E-2</v>
      </c>
      <c r="Y26" s="124">
        <f>('2014'!Y26)-('2011'!Y43)</f>
        <v>-6</v>
      </c>
    </row>
    <row r="27" spans="1:25" x14ac:dyDescent="0.25">
      <c r="A27" s="43" t="s">
        <v>34</v>
      </c>
      <c r="B27" s="95">
        <f>('2014'!B27)-('2011'!B25)</f>
        <v>0.27669345579793347</v>
      </c>
      <c r="C27" s="99">
        <f>('2014'!C27)-('2011'!C25)</f>
        <v>17</v>
      </c>
      <c r="D27" s="95">
        <f>('2014'!D27)-('2011'!D25)</f>
        <v>8.186813186813191E-2</v>
      </c>
      <c r="E27" s="99">
        <f>('2014'!E27)-('2011'!E25)</f>
        <v>-5</v>
      </c>
      <c r="F27" s="95">
        <f>('2014'!F27)-('2011'!F25)</f>
        <v>0.41666666666666663</v>
      </c>
      <c r="G27" s="99">
        <f>('2014'!G27)-('2011'!G25)</f>
        <v>1</v>
      </c>
      <c r="H27" s="95">
        <f>('2014'!H27)-('2011'!H25)</f>
        <v>0.1952127659574468</v>
      </c>
      <c r="I27" s="99">
        <f>('2014'!I27)-('2011'!I25)</f>
        <v>13</v>
      </c>
      <c r="J27" s="106">
        <f>('2014'!J27)-('2011'!J25)</f>
        <v>-4.4316877152698046E-2</v>
      </c>
      <c r="K27" s="117">
        <f>('2014'!K27)-('2011'!K25)</f>
        <v>-3</v>
      </c>
      <c r="L27" s="107">
        <f>('2014'!L27)-('2011'!L25)</f>
        <v>3.8461538461538464E-2</v>
      </c>
      <c r="M27" s="117">
        <f>('2014'!M27)-('2011'!M25)</f>
        <v>2</v>
      </c>
      <c r="N27" s="107">
        <f>('2014'!N27)-('2011'!N25)</f>
        <v>0</v>
      </c>
      <c r="O27" s="117">
        <f>('2014'!O27)-('2011'!O25)</f>
        <v>0</v>
      </c>
      <c r="P27" s="107">
        <f>('2014'!P27)-('2011'!P25)</f>
        <v>-3.3687943262411327E-3</v>
      </c>
      <c r="Q27" s="120">
        <f>('2014'!Q27)-('2011'!Q25)</f>
        <v>-1</v>
      </c>
      <c r="R27" s="110">
        <f>('2014'!R27)-('2011'!R25)</f>
        <v>-0.23237657864523537</v>
      </c>
      <c r="S27" s="83">
        <f>('2014'!S27)-('2011'!S25)</f>
        <v>-16</v>
      </c>
      <c r="T27" s="110">
        <f>('2014'!T27)-('2011'!T25)</f>
        <v>-0.12032967032967035</v>
      </c>
      <c r="U27" s="83">
        <f>('2014'!U27)-('2011'!U25)</f>
        <v>-15</v>
      </c>
      <c r="V27" s="110">
        <f>('2014'!V27)-('2011'!V25)</f>
        <v>-0.41666666666666669</v>
      </c>
      <c r="W27" s="83">
        <f>('2014'!W27)-('2011'!W25)</f>
        <v>-2</v>
      </c>
      <c r="X27" s="110">
        <f>('2014'!X27)-('2011'!X25)</f>
        <v>-0.1918439716312057</v>
      </c>
      <c r="Y27" s="124">
        <f>('2014'!Y27)-('2011'!Y25)</f>
        <v>-33</v>
      </c>
    </row>
    <row r="28" spans="1:25" x14ac:dyDescent="0.25">
      <c r="A28" s="43" t="s">
        <v>83</v>
      </c>
      <c r="B28" s="95">
        <f>('2014'!B28)-('2011'!B11)</f>
        <v>1.5447154471544766E-2</v>
      </c>
      <c r="C28" s="99">
        <f>('2014'!C28)-('2011'!C11)</f>
        <v>-10</v>
      </c>
      <c r="D28" s="95">
        <f>('2014'!D28)-('2011'!D11)</f>
        <v>0.14061207609594706</v>
      </c>
      <c r="E28" s="99">
        <f>('2014'!E28)-('2011'!E11)</f>
        <v>-2</v>
      </c>
      <c r="F28" s="95">
        <f>('2014'!F28)-('2011'!F11)</f>
        <v>-1</v>
      </c>
      <c r="G28" s="99">
        <f>('2014'!G28)-('2011'!G11)</f>
        <v>-1</v>
      </c>
      <c r="H28" s="95">
        <f>('2014'!H28)-('2011'!H11)</f>
        <v>7.427646225460427E-2</v>
      </c>
      <c r="I28" s="99">
        <f>('2014'!I28)-('2011'!I11)</f>
        <v>-13</v>
      </c>
      <c r="J28" s="106">
        <f>('2014'!J28)-('2011'!J11)</f>
        <v>0</v>
      </c>
      <c r="K28" s="117">
        <f>('2014'!K28)-('2011'!K11)</f>
        <v>0</v>
      </c>
      <c r="L28" s="107">
        <f>('2014'!L28)-('2011'!L11)</f>
        <v>-5.128205128205128E-2</v>
      </c>
      <c r="M28" s="117">
        <f>('2014'!M28)-('2011'!M11)</f>
        <v>-2</v>
      </c>
      <c r="N28" s="107">
        <f>('2014'!N28)-('2011'!N11)</f>
        <v>0</v>
      </c>
      <c r="O28" s="117">
        <f>('2014'!O28)-('2011'!O11)</f>
        <v>0</v>
      </c>
      <c r="P28" s="107">
        <f>('2014'!P28)-('2011'!P11)</f>
        <v>-2.4691358024691357E-2</v>
      </c>
      <c r="Q28" s="120">
        <f>('2014'!Q28)-('2011'!Q11)</f>
        <v>-2</v>
      </c>
      <c r="R28" s="110">
        <f>('2014'!R28)-('2011'!R11)</f>
        <v>-1.5447154471544718E-2</v>
      </c>
      <c r="S28" s="83">
        <f>('2014'!S28)-('2011'!S11)</f>
        <v>-1</v>
      </c>
      <c r="T28" s="110">
        <f>('2014'!T28)-('2011'!T11)</f>
        <v>-8.9330024813895792E-2</v>
      </c>
      <c r="U28" s="83">
        <f>('2014'!U28)-('2011'!U11)</f>
        <v>-4</v>
      </c>
      <c r="V28" s="110">
        <f>('2014'!V28)-('2011'!V11)</f>
        <v>0</v>
      </c>
      <c r="W28" s="83">
        <f>('2014'!W28)-('2011'!W11)</f>
        <v>0</v>
      </c>
      <c r="X28" s="110">
        <f>('2014'!X28)-('2011'!X11)</f>
        <v>-4.9585104229912969E-2</v>
      </c>
      <c r="Y28" s="124">
        <f>('2014'!Y28)-('2011'!Y11)</f>
        <v>-5</v>
      </c>
    </row>
    <row r="29" spans="1:25" x14ac:dyDescent="0.25">
      <c r="A29" s="41" t="s">
        <v>24</v>
      </c>
      <c r="B29" s="95">
        <f>('2014'!B29)-('2011'!B14)</f>
        <v>5.4054054054054057E-2</v>
      </c>
      <c r="C29" s="99">
        <f>('2014'!C29)-('2011'!C14)</f>
        <v>2</v>
      </c>
      <c r="D29" s="95">
        <f>('2014'!D29)-('2011'!D14)</f>
        <v>6.0606060606060552E-2</v>
      </c>
      <c r="E29" s="99">
        <f>('2014'!E29)-('2011'!E14)</f>
        <v>-8</v>
      </c>
      <c r="F29" s="95">
        <f>('2014'!F29)-('2011'!F14)</f>
        <v>0</v>
      </c>
      <c r="G29" s="99">
        <f>('2014'!G29)-('2011'!G14)</f>
        <v>0</v>
      </c>
      <c r="H29" s="95">
        <f>('2014'!H29)-('2011'!H14)</f>
        <v>5.3315412186379918E-2</v>
      </c>
      <c r="I29" s="99">
        <f>('2014'!I29)-('2011'!I14)</f>
        <v>-6</v>
      </c>
      <c r="J29" s="106">
        <f>('2014'!J29)-('2011'!J14)</f>
        <v>0</v>
      </c>
      <c r="K29" s="117">
        <f>('2014'!K29)-('2011'!K14)</f>
        <v>0</v>
      </c>
      <c r="L29" s="107">
        <f>('2014'!L29)-('2011'!L14)</f>
        <v>-3.0303030303030304E-2</v>
      </c>
      <c r="M29" s="117">
        <f>('2014'!M29)-('2011'!M14)</f>
        <v>-1</v>
      </c>
      <c r="N29" s="107">
        <f>('2014'!N29)-('2011'!N14)</f>
        <v>0</v>
      </c>
      <c r="O29" s="117">
        <f>('2014'!O29)-('2011'!O14)</f>
        <v>0</v>
      </c>
      <c r="P29" s="107">
        <f>('2014'!P29)-('2011'!P14)</f>
        <v>-1.3888888888888888E-2</v>
      </c>
      <c r="Q29" s="120">
        <f>('2014'!Q29)-('2011'!Q14)</f>
        <v>-1</v>
      </c>
      <c r="R29" s="110">
        <f>('2014'!R29)-('2011'!R14)</f>
        <v>-5.4054054054054057E-2</v>
      </c>
      <c r="S29" s="83">
        <f>('2014'!S29)-('2011'!S14)</f>
        <v>-2</v>
      </c>
      <c r="T29" s="110">
        <f>('2014'!T29)-('2011'!T14)</f>
        <v>-3.0303030303030304E-2</v>
      </c>
      <c r="U29" s="83">
        <f>('2014'!U29)-('2011'!U14)</f>
        <v>-1</v>
      </c>
      <c r="V29" s="110">
        <f>('2014'!V29)-('2011'!V14)</f>
        <v>0</v>
      </c>
      <c r="W29" s="83">
        <f>('2014'!W29)-('2011'!W14)</f>
        <v>0</v>
      </c>
      <c r="X29" s="110">
        <f>('2014'!X29)-('2011'!X14)</f>
        <v>-3.9426523297491037E-2</v>
      </c>
      <c r="Y29" s="124">
        <f>('2014'!Y29)-('2011'!Y14)</f>
        <v>-3</v>
      </c>
    </row>
    <row r="30" spans="1:25" x14ac:dyDescent="0.25">
      <c r="A30" s="41" t="s">
        <v>18</v>
      </c>
      <c r="B30" s="95">
        <f>('2014'!B30)-('2011'!B7)</f>
        <v>5.9487624837168962E-2</v>
      </c>
      <c r="C30" s="99">
        <f>('2014'!C30)-('2011'!C7)</f>
        <v>1</v>
      </c>
      <c r="D30" s="95">
        <f>('2014'!D30)-('2011'!D7)</f>
        <v>8.333333333333337E-2</v>
      </c>
      <c r="E30" s="99">
        <f>('2014'!E30)-('2011'!E7)</f>
        <v>-20</v>
      </c>
      <c r="F30" s="95">
        <f>('2014'!F30)-('2011'!F7)</f>
        <v>0</v>
      </c>
      <c r="G30" s="99">
        <f>('2014'!G30)-('2011'!G7)</f>
        <v>0</v>
      </c>
      <c r="H30" s="95">
        <f>('2014'!H30)-('2011'!H7)</f>
        <v>6.6280566280566222E-2</v>
      </c>
      <c r="I30" s="99">
        <f>('2014'!I30)-('2011'!I7)</f>
        <v>-19</v>
      </c>
      <c r="J30" s="106">
        <f>('2014'!J30)-('2011'!J7)</f>
        <v>2.1276595744680851E-2</v>
      </c>
      <c r="K30" s="117">
        <f>('2014'!K30)-('2011'!K7)</f>
        <v>1</v>
      </c>
      <c r="L30" s="107">
        <f>('2014'!L30)-('2011'!L7)</f>
        <v>0</v>
      </c>
      <c r="M30" s="117">
        <f>('2014'!M30)-('2011'!M7)</f>
        <v>0</v>
      </c>
      <c r="N30" s="107">
        <f>('2014'!N30)-('2011'!N7)</f>
        <v>0</v>
      </c>
      <c r="O30" s="117">
        <f>('2014'!O30)-('2011'!O7)</f>
        <v>0</v>
      </c>
      <c r="P30" s="107">
        <f>('2014'!P30)-('2011'!P7)</f>
        <v>1.1904761904761904E-2</v>
      </c>
      <c r="Q30" s="120">
        <f>('2014'!Q30)-('2011'!Q7)</f>
        <v>1</v>
      </c>
      <c r="R30" s="110">
        <f>('2014'!R30)-('2011'!R7)</f>
        <v>-8.076422058184976E-2</v>
      </c>
      <c r="S30" s="83">
        <f>('2014'!S30)-('2011'!S7)</f>
        <v>-4</v>
      </c>
      <c r="T30" s="110">
        <f>('2014'!T30)-('2011'!T7)</f>
        <v>-8.3333333333333329E-2</v>
      </c>
      <c r="U30" s="83">
        <f>('2014'!U30)-('2011'!U7)</f>
        <v>-5</v>
      </c>
      <c r="V30" s="110">
        <f>('2014'!V30)-('2011'!V7)</f>
        <v>0</v>
      </c>
      <c r="W30" s="83">
        <f>('2014'!W30)-('2011'!W7)</f>
        <v>0</v>
      </c>
      <c r="X30" s="110">
        <f>('2014'!X30)-('2011'!X7)</f>
        <v>-7.8185328185328182E-2</v>
      </c>
      <c r="Y30" s="124">
        <f>('2014'!Y30)-('2011'!Y7)</f>
        <v>-9</v>
      </c>
    </row>
    <row r="31" spans="1:25" x14ac:dyDescent="0.25">
      <c r="A31" s="43" t="s">
        <v>47</v>
      </c>
      <c r="B31" s="95">
        <f>('2014'!B31)-('2011'!B41)</f>
        <v>0.12222222222222223</v>
      </c>
      <c r="C31" s="99">
        <f>('2014'!C31)-('2011'!C41)</f>
        <v>8</v>
      </c>
      <c r="D31" s="95">
        <f>('2014'!D31)-('2011'!D41)</f>
        <v>0.17626262626262623</v>
      </c>
      <c r="E31" s="99">
        <f>('2014'!E31)-('2011'!E41)</f>
        <v>7</v>
      </c>
      <c r="F31" s="95">
        <f>('2014'!F31)-('2011'!F41)</f>
        <v>0</v>
      </c>
      <c r="G31" s="99">
        <f>('2014'!G31)-('2011'!G41)</f>
        <v>0</v>
      </c>
      <c r="H31" s="95">
        <f>('2014'!H31)-('2011'!H41)</f>
        <v>0.14752031381339303</v>
      </c>
      <c r="I31" s="99">
        <f>('2014'!I31)-('2011'!I41)</f>
        <v>15</v>
      </c>
      <c r="J31" s="106">
        <f>('2014'!J31)-('2011'!J41)</f>
        <v>-2.7777777777777748E-3</v>
      </c>
      <c r="K31" s="117">
        <f>('2014'!K31)-('2011'!K41)</f>
        <v>0</v>
      </c>
      <c r="L31" s="107">
        <f>('2014'!L31)-('2011'!L41)</f>
        <v>5.0505050505050483E-4</v>
      </c>
      <c r="M31" s="117">
        <f>('2014'!M31)-('2011'!M41)</f>
        <v>0</v>
      </c>
      <c r="N31" s="107">
        <f>('2014'!N31)-('2011'!N41)</f>
        <v>0</v>
      </c>
      <c r="O31" s="117">
        <f>('2014'!O31)-('2011'!O41)</f>
        <v>0</v>
      </c>
      <c r="P31" s="107">
        <f>('2014'!P31)-('2011'!P41)</f>
        <v>-8.4057158868030418E-4</v>
      </c>
      <c r="Q31" s="120">
        <f>('2014'!Q31)-('2011'!Q41)</f>
        <v>0</v>
      </c>
      <c r="R31" s="110">
        <f>('2014'!R31)-('2011'!R41)</f>
        <v>-0.11944444444444445</v>
      </c>
      <c r="S31" s="83">
        <f>('2014'!S31)-('2011'!S41)</f>
        <v>-4</v>
      </c>
      <c r="T31" s="110">
        <f>('2014'!T31)-('2011'!T41)</f>
        <v>-0.17676767676767674</v>
      </c>
      <c r="U31" s="83">
        <f>('2014'!U31)-('2011'!U41)</f>
        <v>-8</v>
      </c>
      <c r="V31" s="110">
        <f>('2014'!V31)-('2011'!V41)</f>
        <v>0</v>
      </c>
      <c r="W31" s="83">
        <f>('2014'!W31)-('2011'!W41)</f>
        <v>0</v>
      </c>
      <c r="X31" s="110">
        <f>('2014'!X31)-('2011'!X41)</f>
        <v>-0.14667974222471281</v>
      </c>
      <c r="Y31" s="124">
        <f>('2014'!Y31)-('2011'!Y41)</f>
        <v>-12</v>
      </c>
    </row>
    <row r="32" spans="1:25" x14ac:dyDescent="0.25">
      <c r="A32" s="41" t="s">
        <v>44</v>
      </c>
      <c r="B32" s="95">
        <f>('2014'!B32)-('2011'!B38)</f>
        <v>0.13145161290322571</v>
      </c>
      <c r="C32" s="99">
        <f>('2014'!C32)-('2011'!C38)</f>
        <v>-2</v>
      </c>
      <c r="D32" s="95">
        <f>('2014'!D32)-('2011'!D38)</f>
        <v>0.20054945054945061</v>
      </c>
      <c r="E32" s="99">
        <f>('2014'!E32)-('2011'!E38)</f>
        <v>7</v>
      </c>
      <c r="F32" s="95">
        <f>('2014'!F32)-('2011'!F38)</f>
        <v>0</v>
      </c>
      <c r="G32" s="99">
        <f>('2014'!G32)-('2011'!G38)</f>
        <v>0</v>
      </c>
      <c r="H32" s="95">
        <f>('2014'!H32)-('2011'!H38)</f>
        <v>0.16128254580520729</v>
      </c>
      <c r="I32" s="99">
        <f>('2014'!I32)-('2011'!I38)</f>
        <v>5</v>
      </c>
      <c r="J32" s="106">
        <f>('2014'!J32)-('2011'!J38)</f>
        <v>-4.2741935483870966E-2</v>
      </c>
      <c r="K32" s="117">
        <f>('2014'!K32)-('2011'!K38)</f>
        <v>-2</v>
      </c>
      <c r="L32" s="107">
        <f>('2014'!L32)-('2011'!L38)</f>
        <v>-3.8461538461538464E-2</v>
      </c>
      <c r="M32" s="117">
        <f>('2014'!M32)-('2011'!M38)</f>
        <v>-1</v>
      </c>
      <c r="N32" s="107">
        <f>('2014'!N32)-('2011'!N38)</f>
        <v>0</v>
      </c>
      <c r="O32" s="117">
        <f>('2014'!O32)-('2011'!O38)</f>
        <v>0</v>
      </c>
      <c r="P32" s="107">
        <f>('2014'!P32)-('2011'!P38)</f>
        <v>-4.2430086788813881E-2</v>
      </c>
      <c r="Q32" s="120">
        <f>('2014'!Q32)-('2011'!Q38)</f>
        <v>-3</v>
      </c>
      <c r="R32" s="110">
        <f>('2014'!R32)-('2011'!R38)</f>
        <v>-8.8709677419354843E-2</v>
      </c>
      <c r="S32" s="83">
        <f>('2014'!S32)-('2011'!S38)</f>
        <v>-5</v>
      </c>
      <c r="T32" s="110">
        <f>('2014'!T32)-('2011'!T38)</f>
        <v>-0.16208791208791207</v>
      </c>
      <c r="U32" s="83">
        <f>('2014'!U32)-('2011'!U38)</f>
        <v>-4</v>
      </c>
      <c r="V32" s="110">
        <f>('2014'!V32)-('2011'!V38)</f>
        <v>0</v>
      </c>
      <c r="W32" s="83">
        <f>('2014'!W32)-('2011'!W38)</f>
        <v>0</v>
      </c>
      <c r="X32" s="110">
        <f>('2014'!X32)-('2011'!X38)</f>
        <v>-0.11885245901639344</v>
      </c>
      <c r="Y32" s="124">
        <f>('2014'!Y32)-('2011'!Y38)</f>
        <v>-9</v>
      </c>
    </row>
    <row r="33" spans="1:25" x14ac:dyDescent="0.25">
      <c r="A33" s="41" t="s">
        <v>40</v>
      </c>
      <c r="B33" s="95">
        <f>('2014'!B33)-('2011'!B32)</f>
        <v>0.12371794871794872</v>
      </c>
      <c r="C33" s="99">
        <f>('2014'!C33)-('2011'!C32)</f>
        <v>4</v>
      </c>
      <c r="D33" s="95">
        <f>('2014'!D33)-('2011'!D32)</f>
        <v>9.6296296296296213E-2</v>
      </c>
      <c r="E33" s="99">
        <f>('2014'!E33)-('2011'!E32)</f>
        <v>0</v>
      </c>
      <c r="F33" s="95">
        <f>('2014'!F33)-('2011'!F32)</f>
        <v>0</v>
      </c>
      <c r="G33" s="99">
        <f>('2014'!G33)-('2011'!G32)</f>
        <v>1</v>
      </c>
      <c r="H33" s="95">
        <f>('2014'!H33)-('2011'!H32)</f>
        <v>0.11081193040596526</v>
      </c>
      <c r="I33" s="99">
        <f>('2014'!I33)-('2011'!I32)</f>
        <v>5</v>
      </c>
      <c r="J33" s="106">
        <f>('2014'!J33)-('2011'!J32)</f>
        <v>-2.5000000000000001E-2</v>
      </c>
      <c r="K33" s="117">
        <f>('2014'!K33)-('2011'!K32)</f>
        <v>-1</v>
      </c>
      <c r="L33" s="107">
        <f>('2014'!L33)-('2011'!L32)</f>
        <v>-3.3333333333333333E-2</v>
      </c>
      <c r="M33" s="117">
        <f>('2014'!M33)-('2011'!M32)</f>
        <v>-1</v>
      </c>
      <c r="N33" s="107">
        <f>('2014'!N33)-('2011'!N32)</f>
        <v>0</v>
      </c>
      <c r="O33" s="117">
        <f>('2014'!O33)-('2011'!O32)</f>
        <v>0</v>
      </c>
      <c r="P33" s="107">
        <f>('2014'!P33)-('2011'!P32)</f>
        <v>-2.8169014084507043E-2</v>
      </c>
      <c r="Q33" s="120">
        <f>('2014'!Q33)-('2011'!Q32)</f>
        <v>-2</v>
      </c>
      <c r="R33" s="110">
        <f>('2014'!R33)-('2011'!R32)</f>
        <v>-9.8717948717948714E-2</v>
      </c>
      <c r="S33" s="83">
        <f>('2014'!S33)-('2011'!S32)</f>
        <v>-4</v>
      </c>
      <c r="T33" s="110">
        <f>('2014'!T33)-('2011'!T32)</f>
        <v>-6.2962962962962971E-2</v>
      </c>
      <c r="U33" s="83">
        <f>('2014'!U33)-('2011'!U32)</f>
        <v>-2</v>
      </c>
      <c r="V33" s="110">
        <f>('2014'!V33)-('2011'!V32)</f>
        <v>0</v>
      </c>
      <c r="W33" s="83">
        <f>('2014'!W33)-('2011'!W32)</f>
        <v>0</v>
      </c>
      <c r="X33" s="110">
        <f>('2014'!X33)-('2011'!X32)</f>
        <v>-8.2642916321458149E-2</v>
      </c>
      <c r="Y33" s="124">
        <f>('2014'!Y33)-('2011'!Y32)</f>
        <v>-6</v>
      </c>
    </row>
    <row r="34" spans="1:25" x14ac:dyDescent="0.25">
      <c r="A34" s="43" t="s">
        <v>51</v>
      </c>
      <c r="B34" s="95">
        <f>('2014'!B34)-('2011'!B45)</f>
        <v>4.8888888888888871E-2</v>
      </c>
      <c r="C34" s="99">
        <f>('2014'!C34)-('2011'!C45)</f>
        <v>-2</v>
      </c>
      <c r="D34" s="95">
        <f>('2014'!D34)-('2011'!D45)</f>
        <v>0.34469696969696972</v>
      </c>
      <c r="E34" s="99">
        <f>('2014'!E34)-('2011'!E45)</f>
        <v>7</v>
      </c>
      <c r="F34" s="95">
        <f>('2014'!F34)-('2011'!F45)</f>
        <v>0.4</v>
      </c>
      <c r="G34" s="99">
        <f>('2014'!G34)-('2011'!G45)</f>
        <v>-1</v>
      </c>
      <c r="H34" s="95">
        <f>('2014'!H34)-('2011'!H45)</f>
        <v>0.18815789473684219</v>
      </c>
      <c r="I34" s="99">
        <f>('2014'!I34)-('2011'!I45)</f>
        <v>4</v>
      </c>
      <c r="J34" s="106">
        <f>('2014'!J34)-('2011'!J45)</f>
        <v>8.8888888888888892E-2</v>
      </c>
      <c r="K34" s="117">
        <f>('2014'!K34)-('2011'!K45)</f>
        <v>4</v>
      </c>
      <c r="L34" s="107">
        <f>('2014'!L34)-('2011'!L45)</f>
        <v>-2.5000000000000001E-2</v>
      </c>
      <c r="M34" s="117">
        <f>('2014'!M34)-('2011'!M45)</f>
        <v>-1</v>
      </c>
      <c r="N34" s="107">
        <f>('2014'!N34)-('2011'!N45)</f>
        <v>0</v>
      </c>
      <c r="O34" s="117">
        <f>('2014'!O34)-('2011'!O45)</f>
        <v>0</v>
      </c>
      <c r="P34" s="107">
        <f>('2014'!P34)-('2011'!P45)</f>
        <v>3.9473684210526321E-2</v>
      </c>
      <c r="Q34" s="120">
        <f>('2014'!Q34)-('2011'!Q45)</f>
        <v>3</v>
      </c>
      <c r="R34" s="110">
        <f>('2014'!R34)-('2011'!R45)</f>
        <v>-0.13777777777777778</v>
      </c>
      <c r="S34" s="83">
        <f>('2014'!S34)-('2011'!S45)</f>
        <v>-7</v>
      </c>
      <c r="T34" s="110">
        <f>('2014'!T34)-('2011'!T45)</f>
        <v>-0.3196969696969697</v>
      </c>
      <c r="U34" s="83">
        <f>('2014'!U34)-('2011'!U45)</f>
        <v>-13</v>
      </c>
      <c r="V34" s="110">
        <f>('2014'!V34)-('2011'!V45)</f>
        <v>-0.4</v>
      </c>
      <c r="W34" s="83">
        <f>('2014'!W34)-('2011'!W45)</f>
        <v>-2</v>
      </c>
      <c r="X34" s="110">
        <f>('2014'!X34)-('2011'!X45)</f>
        <v>-0.22763157894736843</v>
      </c>
      <c r="Y34" s="124">
        <f>('2014'!Y34)-('2011'!Y45)</f>
        <v>-22</v>
      </c>
    </row>
    <row r="35" spans="1:25" x14ac:dyDescent="0.25">
      <c r="A35" s="41" t="s">
        <v>30</v>
      </c>
      <c r="B35" s="95">
        <f>('2014'!B35)-('2011'!B37)</f>
        <v>0.12820512820512819</v>
      </c>
      <c r="C35" s="99">
        <f>('2014'!C35)-('2011'!C37)</f>
        <v>-1</v>
      </c>
      <c r="D35" s="95">
        <f>('2014'!D35)-('2011'!D37)</f>
        <v>0.10088691796008875</v>
      </c>
      <c r="E35" s="99">
        <f>('2014'!E35)-('2011'!E37)</f>
        <v>-14</v>
      </c>
      <c r="F35" s="95">
        <f>('2014'!F35)-('2011'!F37)</f>
        <v>0</v>
      </c>
      <c r="G35" s="99">
        <f>('2014'!G35)-('2011'!G37)</f>
        <v>0</v>
      </c>
      <c r="H35" s="95">
        <f>('2014'!H35)-('2011'!H37)</f>
        <v>0.11660248181429178</v>
      </c>
      <c r="I35" s="99">
        <f>('2014'!I35)-('2011'!I37)</f>
        <v>-15</v>
      </c>
      <c r="J35" s="106">
        <f>('2014'!J35)-('2011'!J37)</f>
        <v>-2.564102564102564E-2</v>
      </c>
      <c r="K35" s="117">
        <f>('2014'!K35)-('2011'!K37)</f>
        <v>-1</v>
      </c>
      <c r="L35" s="107">
        <f>('2014'!L35)-('2011'!L37)</f>
        <v>-5.2106430155210645E-2</v>
      </c>
      <c r="M35" s="117">
        <f>('2014'!M35)-('2011'!M37)</f>
        <v>-3</v>
      </c>
      <c r="N35" s="107">
        <f>('2014'!N35)-('2011'!N37)</f>
        <v>0</v>
      </c>
      <c r="O35" s="117">
        <f>('2014'!O35)-('2011'!O37)</f>
        <v>0</v>
      </c>
      <c r="P35" s="107">
        <f>('2014'!P35)-('2011'!P37)</f>
        <v>-4.3431750106974754E-2</v>
      </c>
      <c r="Q35" s="120">
        <f>('2014'!Q35)-('2011'!Q37)</f>
        <v>-4</v>
      </c>
      <c r="R35" s="110">
        <f>('2014'!R35)-('2011'!R37)</f>
        <v>-0.10256410256410256</v>
      </c>
      <c r="S35" s="83">
        <f>('2014'!S35)-('2011'!S37)</f>
        <v>-4</v>
      </c>
      <c r="T35" s="110">
        <f>('2014'!T35)-('2011'!T37)</f>
        <v>-4.878048780487805E-2</v>
      </c>
      <c r="U35" s="83">
        <f>('2014'!U35)-('2011'!U37)</f>
        <v>-2</v>
      </c>
      <c r="V35" s="110">
        <f>('2014'!V35)-('2011'!V37)</f>
        <v>0</v>
      </c>
      <c r="W35" s="83">
        <f>('2014'!W35)-('2011'!W37)</f>
        <v>0</v>
      </c>
      <c r="X35" s="110">
        <f>('2014'!X35)-('2011'!X37)</f>
        <v>-7.3170731707317069E-2</v>
      </c>
      <c r="Y35" s="124">
        <f>('2014'!Y35)-('2011'!Y37)</f>
        <v>-6</v>
      </c>
    </row>
    <row r="36" spans="1:25" x14ac:dyDescent="0.25">
      <c r="A36" s="41" t="s">
        <v>33</v>
      </c>
      <c r="B36" s="95">
        <f>('2014'!B36)-('2011'!B24)</f>
        <v>0.15613754498200716</v>
      </c>
      <c r="C36" s="99">
        <f>('2014'!C36)-('2011'!C24)</f>
        <v>-2</v>
      </c>
      <c r="D36" s="95">
        <f>('2014'!D36)-('2011'!D24)</f>
        <v>0.21425438596491225</v>
      </c>
      <c r="E36" s="99">
        <f>('2014'!E36)-('2011'!E24)</f>
        <v>1</v>
      </c>
      <c r="F36" s="95">
        <f>('2014'!F36)-('2011'!F24)</f>
        <v>0.33333333333333337</v>
      </c>
      <c r="G36" s="99">
        <f>('2014'!G36)-('2011'!G24)</f>
        <v>1</v>
      </c>
      <c r="H36" s="95">
        <f>('2014'!H36)-('2011'!H24)</f>
        <v>0.18953168044077129</v>
      </c>
      <c r="I36" s="99">
        <f>('2014'!I36)-('2011'!I24)</f>
        <v>0</v>
      </c>
      <c r="J36" s="106">
        <f>('2014'!J36)-('2011'!J24)</f>
        <v>1.6393442622950821E-2</v>
      </c>
      <c r="K36" s="117">
        <f>('2014'!K36)-('2011'!K24)</f>
        <v>1</v>
      </c>
      <c r="L36" s="107">
        <f>('2014'!L36)-('2011'!L24)</f>
        <v>0.12280701754385964</v>
      </c>
      <c r="M36" s="117">
        <f>('2014'!M36)-('2011'!M24)</f>
        <v>7</v>
      </c>
      <c r="N36" s="107">
        <f>('2014'!N36)-('2011'!N24)</f>
        <v>0</v>
      </c>
      <c r="O36" s="117">
        <f>('2014'!O36)-('2011'!O24)</f>
        <v>0</v>
      </c>
      <c r="P36" s="107">
        <f>('2014'!P36)-('2011'!P24)</f>
        <v>6.6115702479338845E-2</v>
      </c>
      <c r="Q36" s="120">
        <f>('2014'!Q36)-('2011'!Q24)</f>
        <v>8</v>
      </c>
      <c r="R36" s="110">
        <f>('2014'!R36)-('2011'!R24)</f>
        <v>-0.17253098760495805</v>
      </c>
      <c r="S36" s="83">
        <f>('2014'!S36)-('2011'!S24)</f>
        <v>-20</v>
      </c>
      <c r="T36" s="110">
        <f>('2014'!T36)-('2011'!T24)</f>
        <v>-0.3370614035087719</v>
      </c>
      <c r="U36" s="83">
        <f>('2014'!U36)-('2011'!U24)</f>
        <v>-31</v>
      </c>
      <c r="V36" s="110">
        <f>('2014'!V36)-('2011'!V24)</f>
        <v>-0.33333333333333331</v>
      </c>
      <c r="W36" s="83">
        <f>('2014'!W36)-('2011'!W24)</f>
        <v>-1</v>
      </c>
      <c r="X36" s="110">
        <f>('2014'!X36)-('2011'!X24)</f>
        <v>-0.25564738292011013</v>
      </c>
      <c r="Y36" s="124">
        <f>('2014'!Y36)-('2011'!Y24)</f>
        <v>-52</v>
      </c>
    </row>
    <row r="37" spans="1:25" x14ac:dyDescent="0.25">
      <c r="A37" s="41" t="s">
        <v>19</v>
      </c>
      <c r="B37" s="95">
        <f>('2014'!B37)-('2011'!B10)</f>
        <v>6.8449197860962596E-2</v>
      </c>
      <c r="C37" s="99">
        <f>('2014'!C37)-('2011'!C10)</f>
        <v>0</v>
      </c>
      <c r="D37" s="95">
        <f>('2014'!D37)-('2011'!D10)</f>
        <v>-3.9473684210526994E-3</v>
      </c>
      <c r="E37" s="99">
        <f>('2014'!E37)-('2011'!E10)</f>
        <v>-2</v>
      </c>
      <c r="F37" s="95">
        <f>('2014'!F37)-('2011'!F10)</f>
        <v>0</v>
      </c>
      <c r="G37" s="99">
        <f>('2014'!G37)-('2011'!G10)</f>
        <v>1</v>
      </c>
      <c r="H37" s="95">
        <f>('2014'!H37)-('2011'!H10)</f>
        <v>3.8232600732600708E-2</v>
      </c>
      <c r="I37" s="99">
        <f>('2014'!I37)-('2011'!I10)</f>
        <v>-1</v>
      </c>
      <c r="J37" s="106">
        <f>('2014'!J37)-('2011'!J10)</f>
        <v>2.1033868092691622E-2</v>
      </c>
      <c r="K37" s="117">
        <f>('2014'!K37)-('2011'!K10)</f>
        <v>1</v>
      </c>
      <c r="L37" s="107">
        <f>('2014'!L37)-('2011'!L10)</f>
        <v>5.3947368421052626E-2</v>
      </c>
      <c r="M37" s="117">
        <f>('2014'!M37)-('2011'!M10)</f>
        <v>2</v>
      </c>
      <c r="N37" s="107">
        <f>('2014'!N37)-('2011'!N10)</f>
        <v>0</v>
      </c>
      <c r="O37" s="117">
        <f>('2014'!O37)-('2011'!O10)</f>
        <v>0</v>
      </c>
      <c r="P37" s="107">
        <f>('2014'!P37)-('2011'!P10)</f>
        <v>3.4111721611721615E-2</v>
      </c>
      <c r="Q37" s="120">
        <f>('2014'!Q37)-('2011'!Q10)</f>
        <v>3</v>
      </c>
      <c r="R37" s="110">
        <f>('2014'!R37)-('2011'!R10)</f>
        <v>-8.9483065953654184E-2</v>
      </c>
      <c r="S37" s="83">
        <f>('2014'!S37)-('2011'!S10)</f>
        <v>-5</v>
      </c>
      <c r="T37" s="110">
        <f>('2014'!T37)-('2011'!T10)</f>
        <v>-0.05</v>
      </c>
      <c r="U37" s="83">
        <f>('2014'!U37)-('2011'!U10)</f>
        <v>-2</v>
      </c>
      <c r="V37" s="110">
        <f>('2014'!V37)-('2011'!V10)</f>
        <v>0</v>
      </c>
      <c r="W37" s="83">
        <f>('2014'!W37)-('2011'!W10)</f>
        <v>0</v>
      </c>
      <c r="X37" s="110">
        <f>('2014'!X37)-('2011'!X10)</f>
        <v>-7.2344322344322337E-2</v>
      </c>
      <c r="Y37" s="124">
        <f>('2014'!Y37)-('2011'!Y10)</f>
        <v>-7</v>
      </c>
    </row>
    <row r="38" spans="1:25" x14ac:dyDescent="0.25">
      <c r="A38" s="41" t="s">
        <v>31</v>
      </c>
      <c r="B38" s="95">
        <f>('2014'!B38)-('2011'!B21)</f>
        <v>0.25537075537075538</v>
      </c>
      <c r="C38" s="99">
        <f>('2014'!C38)-('2011'!C21)</f>
        <v>17</v>
      </c>
      <c r="D38" s="95">
        <f>('2014'!D38)-('2011'!D21)</f>
        <v>0.13846153846153841</v>
      </c>
      <c r="E38" s="99">
        <f>('2014'!E38)-('2011'!E21)</f>
        <v>6</v>
      </c>
      <c r="F38" s="95">
        <f>('2014'!F38)-('2011'!F21)</f>
        <v>0.33333333333333331</v>
      </c>
      <c r="G38" s="99">
        <f>('2014'!G38)-('2011'!G21)</f>
        <v>1</v>
      </c>
      <c r="H38" s="95">
        <f>('2014'!H38)-('2011'!H21)</f>
        <v>0.20216461112509437</v>
      </c>
      <c r="I38" s="99">
        <f>('2014'!I38)-('2011'!I21)</f>
        <v>24</v>
      </c>
      <c r="J38" s="106">
        <f>('2014'!J38)-('2011'!J21)</f>
        <v>0</v>
      </c>
      <c r="K38" s="117">
        <f>('2014'!K38)-('2011'!K21)</f>
        <v>0</v>
      </c>
      <c r="L38" s="107">
        <f>('2014'!L38)-('2011'!L21)</f>
        <v>3.3333333333333333E-2</v>
      </c>
      <c r="M38" s="117">
        <f>('2014'!M38)-('2011'!M21)</f>
        <v>2</v>
      </c>
      <c r="N38" s="107">
        <f>('2014'!N38)-('2011'!N21)</f>
        <v>0.33333333333333331</v>
      </c>
      <c r="O38" s="117">
        <f>('2014'!O38)-('2011'!O21)</f>
        <v>1</v>
      </c>
      <c r="P38" s="107">
        <f>('2014'!P38)-('2011'!P21)</f>
        <v>2.1897810218978103E-2</v>
      </c>
      <c r="Q38" s="120">
        <f>('2014'!Q38)-('2011'!Q21)</f>
        <v>3</v>
      </c>
      <c r="R38" s="110">
        <f>('2014'!R38)-('2011'!R21)</f>
        <v>-0.25537075537075538</v>
      </c>
      <c r="S38" s="83">
        <f>('2014'!S38)-('2011'!S21)</f>
        <v>-21</v>
      </c>
      <c r="T38" s="110">
        <f>('2014'!T38)-('2011'!T21)</f>
        <v>-0.1717948717948718</v>
      </c>
      <c r="U38" s="83">
        <f>('2014'!U38)-('2011'!U21)</f>
        <v>-13</v>
      </c>
      <c r="V38" s="110">
        <f>('2014'!V38)-('2011'!V21)</f>
        <v>-0.66666666666666674</v>
      </c>
      <c r="W38" s="83">
        <f>('2014'!W38)-('2011'!W21)</f>
        <v>-1</v>
      </c>
      <c r="X38" s="110">
        <f>('2014'!X38)-('2011'!X21)</f>
        <v>-0.22406242134407245</v>
      </c>
      <c r="Y38" s="124">
        <f>('2014'!Y38)-('2011'!Y21)</f>
        <v>-35</v>
      </c>
    </row>
    <row r="39" spans="1:25" x14ac:dyDescent="0.25">
      <c r="A39" s="43" t="s">
        <v>26</v>
      </c>
      <c r="B39" s="95">
        <f>('2014'!B39)-('2011'!B17)</f>
        <v>4.0668348045397207E-2</v>
      </c>
      <c r="C39" s="99">
        <f>('2014'!C39)-('2011'!C17)</f>
        <v>-6</v>
      </c>
      <c r="D39" s="95">
        <f>('2014'!D39)-('2011'!D17)</f>
        <v>9.1176470588235303E-2</v>
      </c>
      <c r="E39" s="99">
        <f>('2014'!E39)-('2011'!E17)</f>
        <v>-2</v>
      </c>
      <c r="F39" s="95">
        <f>('2014'!F39)-('2011'!F17)</f>
        <v>0</v>
      </c>
      <c r="G39" s="99">
        <f>('2014'!G39)-('2011'!G17)</f>
        <v>1</v>
      </c>
      <c r="H39" s="95">
        <f>('2014'!H39)-('2011'!H17)</f>
        <v>6.082887700534767E-2</v>
      </c>
      <c r="I39" s="99">
        <f>('2014'!I39)-('2011'!I17)</f>
        <v>-7</v>
      </c>
      <c r="J39" s="106">
        <f>('2014'!J39)-('2011'!J17)</f>
        <v>1.9230769230769232E-2</v>
      </c>
      <c r="K39" s="117">
        <f>('2014'!K39)-('2011'!K17)</f>
        <v>1</v>
      </c>
      <c r="L39" s="107">
        <f>('2014'!L39)-('2011'!L17)</f>
        <v>-2.5000000000000001E-2</v>
      </c>
      <c r="M39" s="117">
        <f>('2014'!M39)-('2011'!M17)</f>
        <v>-1</v>
      </c>
      <c r="N39" s="107">
        <f>('2014'!N39)-('2011'!N17)</f>
        <v>0</v>
      </c>
      <c r="O39" s="117">
        <f>('2014'!O39)-('2011'!O17)</f>
        <v>0</v>
      </c>
      <c r="P39" s="107">
        <f>('2014'!P39)-('2011'!P17)</f>
        <v>1.5597147950089131E-3</v>
      </c>
      <c r="Q39" s="120">
        <f>('2014'!Q39)-('2011'!Q17)</f>
        <v>0</v>
      </c>
      <c r="R39" s="110">
        <f>('2014'!R39)-('2011'!R17)</f>
        <v>-5.9899117276166453E-2</v>
      </c>
      <c r="S39" s="83">
        <f>('2014'!S39)-('2011'!S17)</f>
        <v>-4</v>
      </c>
      <c r="T39" s="110">
        <f>('2014'!T39)-('2011'!T17)</f>
        <v>-6.6176470588235295E-2</v>
      </c>
      <c r="U39" s="83">
        <f>('2014'!U39)-('2011'!U17)</f>
        <v>-3</v>
      </c>
      <c r="V39" s="110">
        <f>('2014'!V39)-('2011'!V17)</f>
        <v>0</v>
      </c>
      <c r="W39" s="83">
        <f>('2014'!W39)-('2011'!W17)</f>
        <v>0</v>
      </c>
      <c r="X39" s="110">
        <f>('2014'!X39)-('2011'!X17)</f>
        <v>-6.238859180035651E-2</v>
      </c>
      <c r="Y39" s="124">
        <f>('2014'!Y39)-('2011'!Y17)</f>
        <v>-7</v>
      </c>
    </row>
    <row r="40" spans="1:25" x14ac:dyDescent="0.25">
      <c r="A40" s="41" t="s">
        <v>29</v>
      </c>
      <c r="B40" s="95">
        <f>('2014'!B40)-('2011'!B22)</f>
        <v>0.14562841530054638</v>
      </c>
      <c r="C40" s="99">
        <f>('2014'!C40)-('2011'!C22)</f>
        <v>8</v>
      </c>
      <c r="D40" s="95">
        <f>('2014'!D40)-('2011'!D22)</f>
        <v>0.13863636363636367</v>
      </c>
      <c r="E40" s="99">
        <f>('2014'!E40)-('2011'!E22)</f>
        <v>12</v>
      </c>
      <c r="F40" s="95">
        <f>('2014'!F40)-('2011'!F22)</f>
        <v>0.66666666666666674</v>
      </c>
      <c r="G40" s="99">
        <f>('2014'!G40)-('2011'!G22)</f>
        <v>0</v>
      </c>
      <c r="H40" s="95">
        <f>('2014'!H40)-('2011'!H22)</f>
        <v>0.14901477832512311</v>
      </c>
      <c r="I40" s="99">
        <f>('2014'!I40)-('2011'!I22)</f>
        <v>20</v>
      </c>
      <c r="J40" s="106">
        <f>('2014'!J40)-('2011'!J22)</f>
        <v>3.3333333333333333E-2</v>
      </c>
      <c r="K40" s="117">
        <f>('2014'!K40)-('2011'!K22)</f>
        <v>2</v>
      </c>
      <c r="L40" s="107">
        <f>('2014'!L40)-('2011'!L22)</f>
        <v>3.6363636363636362E-2</v>
      </c>
      <c r="M40" s="117">
        <f>('2014'!M40)-('2011'!M22)</f>
        <v>2</v>
      </c>
      <c r="N40" s="107">
        <f>('2014'!N40)-('2011'!N22)</f>
        <v>0</v>
      </c>
      <c r="O40" s="117">
        <f>('2014'!O40)-('2011'!O22)</f>
        <v>0</v>
      </c>
      <c r="P40" s="107">
        <f>('2014'!P40)-('2011'!P22)</f>
        <v>3.4482758620689655E-2</v>
      </c>
      <c r="Q40" s="120">
        <f>('2014'!Q40)-('2011'!Q22)</f>
        <v>4</v>
      </c>
      <c r="R40" s="110">
        <f>('2014'!R40)-('2011'!R22)</f>
        <v>-0.17896174863387981</v>
      </c>
      <c r="S40" s="83">
        <f>('2014'!S40)-('2011'!S22)</f>
        <v>-11</v>
      </c>
      <c r="T40" s="110">
        <f>('2014'!T40)-('2011'!T22)</f>
        <v>-0.17499999999999999</v>
      </c>
      <c r="U40" s="83">
        <f>('2014'!U40)-('2011'!U22)</f>
        <v>-7</v>
      </c>
      <c r="V40" s="110">
        <f>('2014'!V40)-('2011'!V22)</f>
        <v>-0.66666666666666663</v>
      </c>
      <c r="W40" s="83">
        <f>('2014'!W40)-('2011'!W22)</f>
        <v>-2</v>
      </c>
      <c r="X40" s="110">
        <f>('2014'!X40)-('2011'!X22)</f>
        <v>-0.18349753694581283</v>
      </c>
      <c r="Y40" s="124">
        <f>('2014'!Y40)-('2011'!Y22)</f>
        <v>-20</v>
      </c>
    </row>
    <row r="41" spans="1:25" x14ac:dyDescent="0.25">
      <c r="A41" s="41" t="s">
        <v>25</v>
      </c>
      <c r="B41" s="95">
        <f>('2014'!B41)-('2011'!B15)</f>
        <v>3.010752688172047E-2</v>
      </c>
      <c r="C41" s="99">
        <f>('2014'!C41)-('2011'!C15)</f>
        <v>-14</v>
      </c>
      <c r="D41" s="95">
        <f>('2014'!D41)-('2011'!D15)</f>
        <v>3.3116883116883211E-2</v>
      </c>
      <c r="E41" s="99">
        <f>('2014'!E41)-('2011'!E15)</f>
        <v>-6</v>
      </c>
      <c r="F41" s="95">
        <f>('2014'!F41)-('2011'!F15)</f>
        <v>0</v>
      </c>
      <c r="G41" s="99">
        <f>('2014'!G41)-('2011'!G15)</f>
        <v>1</v>
      </c>
      <c r="H41" s="95">
        <f>('2014'!H41)-('2011'!H15)</f>
        <v>3.0430818326874887E-2</v>
      </c>
      <c r="I41" s="99">
        <f>('2014'!I41)-('2011'!I15)</f>
        <v>-19</v>
      </c>
      <c r="J41" s="106">
        <f>('2014'!J41)-('2011'!J15)</f>
        <v>-2.6164874551971324E-2</v>
      </c>
      <c r="K41" s="117">
        <f>('2014'!K41)-('2011'!K15)</f>
        <v>-2</v>
      </c>
      <c r="L41" s="107">
        <f>('2014'!L41)-('2011'!L15)</f>
        <v>0</v>
      </c>
      <c r="M41" s="117">
        <f>('2014'!M41)-('2011'!M15)</f>
        <v>0</v>
      </c>
      <c r="N41" s="107">
        <f>('2014'!N41)-('2011'!N15)</f>
        <v>0</v>
      </c>
      <c r="O41" s="117">
        <f>('2014'!O41)-('2011'!O15)</f>
        <v>0</v>
      </c>
      <c r="P41" s="107">
        <f>('2014'!P41)-('2011'!P15)</f>
        <v>-1.584226122635058E-2</v>
      </c>
      <c r="Q41" s="120">
        <f>('2014'!Q41)-('2011'!Q15)</f>
        <v>-2</v>
      </c>
      <c r="R41" s="110">
        <f>('2014'!R41)-('2011'!R15)</f>
        <v>-3.9426523297491009E-3</v>
      </c>
      <c r="S41" s="83">
        <f>('2014'!S41)-('2011'!S15)</f>
        <v>-1</v>
      </c>
      <c r="T41" s="110">
        <f>('2014'!T41)-('2011'!T15)</f>
        <v>-3.3116883116883128E-2</v>
      </c>
      <c r="U41" s="83">
        <f>('2014'!U41)-('2011'!U15)</f>
        <v>-3</v>
      </c>
      <c r="V41" s="110">
        <f>('2014'!V41)-('2011'!V15)</f>
        <v>0</v>
      </c>
      <c r="W41" s="83">
        <f>('2014'!W41)-('2011'!W15)</f>
        <v>0</v>
      </c>
      <c r="X41" s="110">
        <f>('2014'!X41)-('2011'!X15)</f>
        <v>-1.4588557100524271E-2</v>
      </c>
      <c r="Y41" s="124">
        <f>('2014'!Y41)-('2011'!Y15)</f>
        <v>-4</v>
      </c>
    </row>
    <row r="42" spans="1:25" x14ac:dyDescent="0.25">
      <c r="A42" s="43" t="s">
        <v>43</v>
      </c>
      <c r="B42" s="95">
        <f>('2014'!B42)-('2011'!B36)</f>
        <v>9.2292089249492837E-2</v>
      </c>
      <c r="C42" s="99">
        <f>('2014'!C42)-('2011'!C36)</f>
        <v>-2</v>
      </c>
      <c r="D42" s="95">
        <f>('2014'!D42)-('2011'!D36)</f>
        <v>8.2857142857142851E-2</v>
      </c>
      <c r="E42" s="99">
        <f>('2014'!E42)-('2011'!E36)</f>
        <v>-9</v>
      </c>
      <c r="F42" s="95">
        <f>('2014'!F42)-('2011'!F36)</f>
        <v>0.5</v>
      </c>
      <c r="G42" s="99">
        <f>('2014'!G42)-('2011'!G36)</f>
        <v>0</v>
      </c>
      <c r="H42" s="95">
        <f>('2014'!H42)-('2011'!H36)</f>
        <v>0.10076824583866839</v>
      </c>
      <c r="I42" s="99">
        <f>('2014'!I42)-('2011'!I36)</f>
        <v>-11</v>
      </c>
      <c r="J42" s="106">
        <f>('2014'!J42)-('2011'!J36)</f>
        <v>7.6064908722109498E-3</v>
      </c>
      <c r="K42" s="117">
        <f>('2014'!K42)-('2011'!K36)</f>
        <v>0</v>
      </c>
      <c r="L42" s="107">
        <f>('2014'!L42)-('2011'!L36)</f>
        <v>1.714285714285714E-2</v>
      </c>
      <c r="M42" s="117">
        <f>('2014'!M42)-('2011'!M36)</f>
        <v>0</v>
      </c>
      <c r="N42" s="107">
        <f>('2014'!N42)-('2011'!N36)</f>
        <v>-0.5</v>
      </c>
      <c r="O42" s="117">
        <f>('2014'!O42)-('2011'!O36)</f>
        <v>-2</v>
      </c>
      <c r="P42" s="107">
        <f>('2014'!P42)-('2011'!P36)</f>
        <v>-1.792573623559543E-3</v>
      </c>
      <c r="Q42" s="120">
        <f>('2014'!Q42)-('2011'!Q36)</f>
        <v>-2</v>
      </c>
      <c r="R42" s="110">
        <f>('2014'!R42)-('2011'!R36)</f>
        <v>-9.9898580121703842E-2</v>
      </c>
      <c r="S42" s="83">
        <f>('2014'!S42)-('2011'!S36)</f>
        <v>-8</v>
      </c>
      <c r="T42" s="110">
        <f>('2014'!T42)-('2011'!T36)</f>
        <v>-9.9999999999999978E-2</v>
      </c>
      <c r="U42" s="83">
        <f>('2014'!U42)-('2011'!U36)</f>
        <v>-11</v>
      </c>
      <c r="V42" s="110">
        <f>('2014'!V42)-('2011'!V36)</f>
        <v>0</v>
      </c>
      <c r="W42" s="83">
        <f>('2014'!W42)-('2011'!W36)</f>
        <v>0</v>
      </c>
      <c r="X42" s="110">
        <f>('2014'!X42)-('2011'!X36)</f>
        <v>-9.8975672215108834E-2</v>
      </c>
      <c r="Y42" s="124">
        <f>('2014'!Y42)-('2011'!Y36)</f>
        <v>-19</v>
      </c>
    </row>
    <row r="43" spans="1:25" x14ac:dyDescent="0.25">
      <c r="A43" s="41" t="s">
        <v>37</v>
      </c>
      <c r="B43" s="95">
        <f>('2014'!B43)-('2011'!B28)</f>
        <v>9.8024316109422416E-2</v>
      </c>
      <c r="C43" s="99">
        <f>('2014'!C43)-('2011'!C28)</f>
        <v>12</v>
      </c>
      <c r="D43" s="95">
        <f>('2014'!D43)-('2011'!D28)</f>
        <v>6.481481481481477E-2</v>
      </c>
      <c r="E43" s="99">
        <f>('2014'!E43)-('2011'!E28)</f>
        <v>8</v>
      </c>
      <c r="F43" s="95">
        <f>('2014'!F43)-('2011'!F28)</f>
        <v>0</v>
      </c>
      <c r="G43" s="99">
        <f>('2014'!G43)-('2011'!G28)</f>
        <v>-1</v>
      </c>
      <c r="H43" s="95">
        <f>('2014'!H43)-('2011'!H28)</f>
        <v>7.7551778582706343E-2</v>
      </c>
      <c r="I43" s="99">
        <f>('2014'!I43)-('2011'!I28)</f>
        <v>19</v>
      </c>
      <c r="J43" s="106">
        <f>('2014'!J43)-('2011'!J28)</f>
        <v>2.8875379939209724E-2</v>
      </c>
      <c r="K43" s="117">
        <f>('2014'!K43)-('2011'!K28)</f>
        <v>2</v>
      </c>
      <c r="L43" s="107">
        <f>('2014'!L43)-('2011'!L28)</f>
        <v>5.5555555555555552E-2</v>
      </c>
      <c r="M43" s="117">
        <f>('2014'!M43)-('2011'!M28)</f>
        <v>3</v>
      </c>
      <c r="N43" s="107">
        <f>('2014'!N43)-('2011'!N28)</f>
        <v>0</v>
      </c>
      <c r="O43" s="117">
        <f>('2014'!O43)-('2011'!O28)</f>
        <v>0</v>
      </c>
      <c r="P43" s="107">
        <f>('2014'!P43)-('2011'!P28)</f>
        <v>4.2444506362032133E-2</v>
      </c>
      <c r="Q43" s="120">
        <f>('2014'!Q43)-('2011'!Q28)</f>
        <v>5</v>
      </c>
      <c r="R43" s="110">
        <f>('2014'!R43)-('2011'!R28)</f>
        <v>-0.12689969604863222</v>
      </c>
      <c r="S43" s="83">
        <f>('2014'!S43)-('2011'!S28)</f>
        <v>-5</v>
      </c>
      <c r="T43" s="110">
        <f>('2014'!T43)-('2011'!T28)</f>
        <v>-0.12037037037037038</v>
      </c>
      <c r="U43" s="83">
        <f>('2014'!U43)-('2011'!U28)</f>
        <v>-5</v>
      </c>
      <c r="V43" s="110">
        <f>('2014'!V43)-('2011'!V28)</f>
        <v>0</v>
      </c>
      <c r="W43" s="83">
        <f>('2014'!W43)-('2011'!W28)</f>
        <v>0</v>
      </c>
      <c r="X43" s="110">
        <f>('2014'!X43)-('2011'!X28)</f>
        <v>-0.11999628494473855</v>
      </c>
      <c r="Y43" s="124">
        <f>('2014'!Y43)-('2011'!Y28)</f>
        <v>-10</v>
      </c>
    </row>
    <row r="44" spans="1:25" ht="15.75" thickBot="1" x14ac:dyDescent="0.3">
      <c r="A44" s="43" t="s">
        <v>27</v>
      </c>
      <c r="B44" s="95">
        <f>('2014'!B44)-('2011'!B18)</f>
        <v>0.29023307436182022</v>
      </c>
      <c r="C44" s="99">
        <f>('2014'!C44)-('2011'!C18)</f>
        <v>7</v>
      </c>
      <c r="D44" s="95">
        <f>('2014'!D44)-('2011'!D18)</f>
        <v>5.509118541033442E-2</v>
      </c>
      <c r="E44" s="99">
        <f>('2014'!E44)-('2011'!E18)</f>
        <v>-4</v>
      </c>
      <c r="F44" s="95">
        <f>('2014'!F44)-('2011'!F18)</f>
        <v>0</v>
      </c>
      <c r="G44" s="99">
        <f>('2014'!G44)-('2011'!G18)</f>
        <v>0</v>
      </c>
      <c r="H44" s="95">
        <f>('2014'!H44)-('2011'!H18)</f>
        <v>0.17957342710801927</v>
      </c>
      <c r="I44" s="99">
        <f>('2014'!I44)-('2011'!I18)</f>
        <v>3</v>
      </c>
      <c r="J44" s="108">
        <f>('2014'!J44)-('2011'!J18)</f>
        <v>-2.1087680355160933E-2</v>
      </c>
      <c r="K44" s="118">
        <f>('2014'!K44)-('2011'!K18)</f>
        <v>-2</v>
      </c>
      <c r="L44" s="109">
        <f>('2014'!L44)-('2011'!L18)</f>
        <v>6.8389057750759888E-3</v>
      </c>
      <c r="M44" s="118">
        <f>('2014'!M44)-('2011'!M18)</f>
        <v>0</v>
      </c>
      <c r="N44" s="109">
        <f>('2014'!N44)-('2011'!N18)</f>
        <v>0</v>
      </c>
      <c r="O44" s="118">
        <f>('2014'!O44)-('2011'!O18)</f>
        <v>0</v>
      </c>
      <c r="P44" s="109">
        <f>('2014'!P44)-('2011'!P18)</f>
        <v>-8.4091430318782995E-3</v>
      </c>
      <c r="Q44" s="121">
        <f>('2014'!Q44)-('2011'!Q18)</f>
        <v>-2</v>
      </c>
      <c r="R44" s="110">
        <f>('2014'!R44)-('2011'!R18)</f>
        <v>-0.26914539400665927</v>
      </c>
      <c r="S44" s="83">
        <f>('2014'!S44)-('2011'!S18)</f>
        <v>-20</v>
      </c>
      <c r="T44" s="110">
        <f>('2014'!T44)-('2011'!T18)</f>
        <v>-6.1930091185410346E-2</v>
      </c>
      <c r="U44" s="83">
        <f>('2014'!U44)-('2011'!U18)</f>
        <v>-5</v>
      </c>
      <c r="V44" s="110">
        <f>('2014'!V44)-('2011'!V18)</f>
        <v>0</v>
      </c>
      <c r="W44" s="83">
        <f>('2014'!W44)-('2011'!W18)</f>
        <v>0</v>
      </c>
      <c r="X44" s="110">
        <f>('2014'!X44)-('2011'!X18)</f>
        <v>-0.17116428407614098</v>
      </c>
      <c r="Y44" s="124">
        <f>('2014'!Y44)-('2011'!Y18)</f>
        <v>-25</v>
      </c>
    </row>
    <row r="45" spans="1:25" ht="15.75" thickTop="1" x14ac:dyDescent="0.25">
      <c r="A45" s="101" t="s">
        <v>77</v>
      </c>
      <c r="B45" s="96">
        <f>('2014'!B45)-('2011'!B51)</f>
        <v>0.12667417204582465</v>
      </c>
      <c r="C45" s="113">
        <f>('2014'!C45)-('2011'!C51)</f>
        <v>103</v>
      </c>
      <c r="D45" s="96">
        <f>('2014'!D45)-('2011'!D51)</f>
        <v>0.12243398507894721</v>
      </c>
      <c r="E45" s="113">
        <f>('2014'!E45)-('2011'!E51)</f>
        <v>28</v>
      </c>
      <c r="F45" s="96">
        <f>('2014'!F45)-('2011'!F51)</f>
        <v>8.0303030303030321E-2</v>
      </c>
      <c r="G45" s="113">
        <f>('2014'!G45)-('2011'!G51)</f>
        <v>0</v>
      </c>
      <c r="H45" s="96">
        <f>('2014'!H45)-('2011'!H51)</f>
        <v>0.12383640237054638</v>
      </c>
      <c r="I45" s="113">
        <f>('2014'!I45)-('2011'!I51)</f>
        <v>131</v>
      </c>
      <c r="J45" s="104">
        <f>('2014'!J45)-('2011'!J51)</f>
        <v>2.19936685857176E-3</v>
      </c>
      <c r="K45" s="116">
        <f>('2014'!K45)-('2011'!K51)</f>
        <v>0</v>
      </c>
      <c r="L45" s="105">
        <f>('2014'!L45)-('2011'!L51)</f>
        <v>2.2882293621670075E-3</v>
      </c>
      <c r="M45" s="116">
        <f>('2014'!M45)-('2011'!M51)</f>
        <v>-1</v>
      </c>
      <c r="N45" s="105">
        <f>('2014'!N45)-('2011'!N51)</f>
        <v>-1.5151515151515152E-2</v>
      </c>
      <c r="O45" s="116">
        <f>('2014'!O45)-('2011'!O51)</f>
        <v>-1</v>
      </c>
      <c r="P45" s="105">
        <f>('2014'!P45)-('2011'!P51)</f>
        <v>1.9794760751969502E-3</v>
      </c>
      <c r="Q45" s="119">
        <f>('2014'!Q45)-('2011'!Q51)</f>
        <v>-2</v>
      </c>
      <c r="R45" s="111">
        <f>('2014'!R45)-('2011'!R51)</f>
        <v>-0.12887353890439637</v>
      </c>
      <c r="S45" s="122">
        <f>('2014'!S45)-('2011'!S51)</f>
        <v>-206</v>
      </c>
      <c r="T45" s="111">
        <f>('2014'!T45)-('2011'!T51)</f>
        <v>-0.12472221444111413</v>
      </c>
      <c r="U45" s="122">
        <f>('2014'!U45)-('2011'!U51)</f>
        <v>-188</v>
      </c>
      <c r="V45" s="111">
        <f>('2014'!V45)-('2011'!V51)</f>
        <v>-6.5151515151515155E-2</v>
      </c>
      <c r="W45" s="122">
        <f>('2014'!W45)-('2011'!W51)</f>
        <v>-4</v>
      </c>
      <c r="X45" s="111">
        <f>('2014'!X45)-('2011'!X51)</f>
        <v>-0.12581587844574327</v>
      </c>
      <c r="Y45" s="125">
        <f>('2014'!Y45)-('2011'!Y51)</f>
        <v>-398</v>
      </c>
    </row>
    <row r="46" spans="1:25" ht="15.75" thickBot="1" x14ac:dyDescent="0.3">
      <c r="A46" s="102" t="s">
        <v>55</v>
      </c>
      <c r="B46" s="97">
        <f>('2014'!B46)-('2011'!B47)</f>
        <v>0.16064992614475626</v>
      </c>
      <c r="C46" s="114">
        <f>('2014'!C46)-('2011'!C47)</f>
        <v>63</v>
      </c>
      <c r="D46" s="97">
        <f>('2014'!D46)-('2011'!D47)</f>
        <v>0.1481892805408016</v>
      </c>
      <c r="E46" s="114">
        <f>('2014'!E46)-('2011'!E47)</f>
        <v>36</v>
      </c>
      <c r="F46" s="97">
        <f>('2014'!F46)-('2011'!F47)</f>
        <v>0.18333333333333335</v>
      </c>
      <c r="G46" s="114">
        <f>('2014'!G46)-('2011'!G47)</f>
        <v>0</v>
      </c>
      <c r="H46" s="97">
        <f>('2014'!H46)-('2011'!H47)</f>
        <v>0.1554324219322214</v>
      </c>
      <c r="I46" s="114">
        <f>('2014'!I46)-('2011'!I47)</f>
        <v>99</v>
      </c>
      <c r="J46" s="108">
        <f>('2014'!J46)-('2011'!J47)</f>
        <v>1.1036927621861162E-3</v>
      </c>
      <c r="K46" s="118">
        <f>('2014'!K46)-('2011'!K47)</f>
        <v>-1</v>
      </c>
      <c r="L46" s="109">
        <f>('2014'!L46)-('2011'!L47)</f>
        <v>-4.1073153066151606E-3</v>
      </c>
      <c r="M46" s="118">
        <f>('2014'!M46)-('2011'!M47)</f>
        <v>-4</v>
      </c>
      <c r="N46" s="109">
        <f>('2014'!N46)-('2011'!N47)</f>
        <v>-6.6666666666666666E-2</v>
      </c>
      <c r="O46" s="118">
        <f>('2014'!O46)-('2011'!O47)</f>
        <v>-2</v>
      </c>
      <c r="P46" s="109">
        <f>('2014'!P46)-('2011'!P47)</f>
        <v>-2.70299533153728E-3</v>
      </c>
      <c r="Q46" s="121">
        <f>('2014'!Q46)-('2011'!Q47)</f>
        <v>-7</v>
      </c>
      <c r="R46" s="112">
        <f>('2014'!R46)-('2011'!R47)</f>
        <v>-0.1617536189069424</v>
      </c>
      <c r="S46" s="123">
        <f>('2014'!S46)-('2011'!S47)</f>
        <v>-114</v>
      </c>
      <c r="T46" s="112">
        <f>('2014'!T46)-('2011'!T47)</f>
        <v>-0.14408196523418637</v>
      </c>
      <c r="U46" s="123">
        <f>('2014'!U46)-('2011'!U47)</f>
        <v>-95</v>
      </c>
      <c r="V46" s="112">
        <f>('2014'!V46)-('2011'!V47)</f>
        <v>-0.11666666666666668</v>
      </c>
      <c r="W46" s="123">
        <f>('2014'!W46)-('2011'!W47)</f>
        <v>-4</v>
      </c>
      <c r="X46" s="112">
        <f>('2014'!X46)-('2011'!X47)</f>
        <v>-0.15272942660068406</v>
      </c>
      <c r="Y46" s="126">
        <f>('2014'!Y46)-('2011'!Y47)</f>
        <v>-213</v>
      </c>
    </row>
    <row r="47" spans="1:25" ht="16.5" thickTop="1" thickBot="1" x14ac:dyDescent="0.3">
      <c r="A47" s="103" t="s">
        <v>78</v>
      </c>
      <c r="B47" s="98">
        <f>('2014'!B47)-('2011'!B51)</f>
        <v>0.12392758442662788</v>
      </c>
      <c r="C47" s="115">
        <f>('2014'!C47)-('2011'!C51)</f>
        <v>653</v>
      </c>
      <c r="D47" s="98">
        <f>('2014'!D47)-('2011'!D51)</f>
        <v>0.11447654551102826</v>
      </c>
      <c r="E47" s="115">
        <f>('2014'!E47)-('2011'!E51)</f>
        <v>496</v>
      </c>
      <c r="F47" s="98">
        <f>('2014'!F47)-('2011'!F51)</f>
        <v>6.6033755274261585E-2</v>
      </c>
      <c r="G47" s="115">
        <f>('2014'!G47)-('2011'!G51)</f>
        <v>22</v>
      </c>
      <c r="H47" s="98">
        <f>('2014'!H47)-('2011'!H51)</f>
        <v>0.11848424449993522</v>
      </c>
      <c r="I47" s="115">
        <f>('2014'!I47)-('2011'!I51)</f>
        <v>1171</v>
      </c>
      <c r="J47" s="127">
        <f>('2014'!J47)-('2011'!J52)</f>
        <v>1.8623936567074041E-3</v>
      </c>
      <c r="K47" s="131">
        <f>('2014'!K47)-('2011'!K52)</f>
        <v>-1</v>
      </c>
      <c r="L47" s="128">
        <f>('2014'!L47)-('2011'!L52)</f>
        <v>3.3783783783783786E-4</v>
      </c>
      <c r="M47" s="131">
        <f>('2014'!M47)-('2011'!M52)</f>
        <v>-5</v>
      </c>
      <c r="N47" s="128">
        <f>('2014'!N47)-('2011'!N52)</f>
        <v>-3.1786216596343182E-2</v>
      </c>
      <c r="O47" s="131">
        <f>('2014'!O47)-('2011'!O52)</f>
        <v>-3</v>
      </c>
      <c r="P47" s="128">
        <f>('2014'!P47)-('2011'!P52)</f>
        <v>5.4894869761728388E-4</v>
      </c>
      <c r="Q47" s="133">
        <f>('2014'!Q47)-('2011'!Q52)</f>
        <v>-9</v>
      </c>
      <c r="R47" s="129">
        <f>('2014'!R47)-('2011'!R52)</f>
        <v>-0.13895055149424046</v>
      </c>
      <c r="S47" s="134">
        <f>('2014'!S47)-('2011'!S52)</f>
        <v>-320</v>
      </c>
      <c r="T47" s="130">
        <f>('2014'!T47)-('2011'!T52)</f>
        <v>-0.13052702702702704</v>
      </c>
      <c r="U47" s="134">
        <f>('2014'!U47)-('2011'!U52)</f>
        <v>-283</v>
      </c>
      <c r="V47" s="130">
        <f>('2014'!V47)-('2011'!V52)</f>
        <v>-8.4247538677918427E-2</v>
      </c>
      <c r="W47" s="134">
        <f>('2014'!W47)-('2011'!W52)</f>
        <v>-8</v>
      </c>
      <c r="X47" s="130">
        <f>('2014'!X47)-('2011'!X52)</f>
        <v>-0.13404925714347482</v>
      </c>
      <c r="Y47" s="135">
        <f>('2014'!Y47)-('2011'!Y52)</f>
        <v>-611</v>
      </c>
    </row>
    <row r="48" spans="1:25" x14ac:dyDescent="0.25">
      <c r="A48" s="84"/>
      <c r="K48" s="132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2011</vt:lpstr>
      <vt:lpstr>Following motions 2011</vt:lpstr>
      <vt:lpstr>2014</vt:lpstr>
      <vt:lpstr>+-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 Barnes-Davies</cp:lastModifiedBy>
  <dcterms:created xsi:type="dcterms:W3CDTF">2011-07-07T16:45:29Z</dcterms:created>
  <dcterms:modified xsi:type="dcterms:W3CDTF">2014-05-23T17:14:29Z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